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D:\иш столи\веб сайтга\2024 йил 1 чорак\3299\"/>
    </mc:Choice>
  </mc:AlternateContent>
  <xr:revisionPtr revIDLastSave="0" documentId="13_ncr:1_{CBD0869A-1F44-4BD2-8841-438AF2BE6565}" xr6:coauthVersionLast="45" xr6:coauthVersionMax="45" xr10:uidLastSave="{00000000-0000-0000-0000-000000000000}"/>
  <bookViews>
    <workbookView xWindow="-120" yWindow="-120" windowWidth="29040" windowHeight="15990" tabRatio="790" activeTab="5" xr2:uid="{00000000-000D-0000-FFFF-FFFF00000000}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26" r:id="rId7"/>
    <sheet name="8-илова " sheetId="28" r:id="rId8"/>
    <sheet name="9 илова" sheetId="29" r:id="rId9"/>
    <sheet name="10 илова " sheetId="30" r:id="rId10"/>
    <sheet name="11 илова" sheetId="31" r:id="rId11"/>
    <sheet name="12 илова" sheetId="32" r:id="rId12"/>
    <sheet name="13 илова" sheetId="33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'!$A$4:$T$15</definedName>
    <definedName name="_xlnm._FilterDatabase" localSheetId="4" hidden="1">'5-илова'!$A$6:$L$37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'2-илова'!$A$1:$J$14</definedName>
    <definedName name="_xlnm.Print_Area" localSheetId="2">'3-илова'!$A$1:$F$26</definedName>
    <definedName name="_xlnm.Print_Area" localSheetId="3">'4-илова '!$A$1:$L$17</definedName>
    <definedName name="_xlnm.Print_Area" localSheetId="4">'5-илова'!$A$1:$L$43</definedName>
    <definedName name="_xlnm.Print_Area" localSheetId="5">'6-илова '!$A$1:$H$12</definedName>
    <definedName name="_xlnm.Print_Area" localSheetId="7">'8-илова '!$A$1:$K$24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0" i="7" l="1"/>
  <c r="A35" i="7"/>
  <c r="A36" i="7" s="1"/>
  <c r="A37" i="7" s="1"/>
  <c r="L37" i="7"/>
  <c r="L36" i="7"/>
  <c r="L35" i="7"/>
  <c r="L34" i="7"/>
  <c r="L33" i="7"/>
  <c r="L32" i="7"/>
  <c r="L31" i="7"/>
  <c r="L30" i="7"/>
  <c r="L29" i="7"/>
  <c r="A29" i="7"/>
  <c r="A30" i="7" s="1"/>
  <c r="A31" i="7" s="1"/>
  <c r="A32" i="7" s="1"/>
  <c r="A33" i="7" s="1"/>
  <c r="A34" i="7" s="1"/>
  <c r="L28" i="7"/>
  <c r="L27" i="7"/>
  <c r="L26" i="7"/>
  <c r="L25" i="7"/>
  <c r="L24" i="7"/>
  <c r="L23" i="7"/>
  <c r="L22" i="7"/>
  <c r="L21" i="7"/>
  <c r="L20" i="7"/>
  <c r="L19" i="7"/>
  <c r="L17" i="7"/>
  <c r="L16" i="7"/>
  <c r="L15" i="7"/>
  <c r="L14" i="7"/>
  <c r="L8" i="7"/>
  <c r="L9" i="7"/>
  <c r="L10" i="7"/>
  <c r="L11" i="7"/>
  <c r="L12" i="7"/>
  <c r="L13" i="7"/>
  <c r="L18" i="7"/>
  <c r="F12" i="9" l="1"/>
  <c r="C13" i="9"/>
  <c r="A8" i="7" l="1"/>
  <c r="A9" i="7" s="1"/>
  <c r="A10" i="7" s="1"/>
  <c r="A11" i="7" l="1"/>
  <c r="A12" i="7" s="1"/>
  <c r="A13" i="7" s="1"/>
  <c r="L39" i="7"/>
  <c r="A14" i="7" l="1"/>
  <c r="A15" i="7" s="1"/>
  <c r="A16" i="7" s="1"/>
  <c r="A17" i="7" s="1"/>
  <c r="A18" i="7" s="1"/>
  <c r="A19" i="7" l="1"/>
  <c r="A20" i="7" s="1"/>
  <c r="A21" i="7" s="1"/>
  <c r="L7" i="7"/>
  <c r="A22" i="7" l="1"/>
  <c r="A23" i="7" s="1"/>
  <c r="A24" i="7" s="1"/>
  <c r="L15" i="4"/>
  <c r="E21" i="9"/>
  <c r="F21" i="9"/>
  <c r="A6" i="32" l="1"/>
  <c r="A7" i="32" s="1"/>
  <c r="A8" i="32" s="1"/>
  <c r="A9" i="32" s="1"/>
  <c r="A10" i="32" s="1"/>
  <c r="A11" i="32" s="1"/>
  <c r="A12" i="32" s="1"/>
  <c r="A13" i="32" s="1"/>
  <c r="A14" i="32" s="1"/>
  <c r="A6" i="31"/>
  <c r="A7" i="31" s="1"/>
  <c r="A8" i="31" s="1"/>
  <c r="A9" i="31" s="1"/>
  <c r="A10" i="31" s="1"/>
  <c r="A11" i="31" s="1"/>
  <c r="A12" i="31" s="1"/>
  <c r="A13" i="31" s="1"/>
  <c r="A14" i="31" s="1"/>
  <c r="A8" i="26" l="1"/>
  <c r="A9" i="26" s="1"/>
  <c r="A10" i="26" s="1"/>
  <c r="A11" i="26" s="1"/>
  <c r="A12" i="26" s="1"/>
  <c r="H11" i="13" l="1"/>
  <c r="G11" i="13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13" i="9" l="1"/>
  <c r="D21" i="9" l="1"/>
  <c r="A11" i="1" l="1"/>
  <c r="C12" i="9"/>
  <c r="G21" i="9"/>
  <c r="C21" i="9" l="1"/>
  <c r="L41" i="7"/>
</calcChain>
</file>

<file path=xl/sharedStrings.xml><?xml version="1.0" encoding="utf-8"?>
<sst xmlns="http://schemas.openxmlformats.org/spreadsheetml/2006/main" count="498" uniqueCount="288">
  <si>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</si>
  <si>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</si>
  <si>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</si>
  <si>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</si>
  <si>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</si>
  <si>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</si>
  <si>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</si>
  <si>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</si>
  <si>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</si>
  <si>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</si>
  <si>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</si>
  <si>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</si>
  <si>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</si>
  <si>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</si>
  <si>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</si>
  <si>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</si>
  <si>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</si>
  <si>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</si>
  <si>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</si>
  <si>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</si>
  <si>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</si>
  <si>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</si>
  <si>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</si>
  <si>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</si>
  <si>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№</t>
  </si>
  <si>
    <t>Амалга оширилган ишлар</t>
  </si>
  <si>
    <t>Кредит олувчилар номи</t>
  </si>
  <si>
    <t>Субсидия олувчилар номи</t>
  </si>
  <si>
    <t>...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</si>
  <si>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</si>
  <si>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</si>
  <si>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</si>
  <si>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</si>
  <si>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</si>
  <si>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</si>
  <si>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</si>
  <si>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</si>
  <si>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</si>
  <si>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</si>
  <si>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</si>
  <si>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</si>
  <si>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</si>
  <si>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</si>
  <si>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</si>
  <si>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</si>
  <si>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</si>
  <si>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</si>
  <si>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</si>
  <si>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</si>
  <si>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</si>
  <si>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</si>
  <si>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</si>
  <si>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</si>
  <si>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</si>
  <si>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</si>
  <si>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</si>
  <si>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</si>
  <si>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</si>
  <si>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</si>
  <si>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</si>
  <si>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</si>
  <si>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</si>
  <si>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</si>
  <si>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</si>
  <si>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</si>
  <si>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</si>
  <si>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</si>
  <si>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</si>
  <si>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</si>
  <si>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</si>
  <si>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</si>
  <si>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</si>
  <si>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</si>
  <si>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</si>
  <si>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</si>
  <si>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</si>
  <si>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</si>
  <si>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</si>
  <si>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</si>
  <si>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</si>
  <si>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</si>
  <si>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</si>
  <si>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</si>
  <si>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</si>
  <si>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</si>
  <si>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</si>
  <si>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</si>
  <si>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</si>
  <si>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</si>
  <si>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</si>
  <si>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</si>
  <si>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</si>
  <si>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</si>
  <si>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</si>
  <si>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</si>
  <si>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</si>
  <si>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Маълумот мавжуд эмас</t>
  </si>
  <si>
    <t>Маълумотлар мавжуд эмас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</si>
  <si>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</si>
  <si>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</si>
  <si>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</si>
  <si>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</si>
  <si>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</si>
  <si>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</si>
  <si>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</si>
  <si>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</si>
  <si>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</si>
  <si>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Бюджетдан ташқари маблағлар</t>
  </si>
  <si>
    <t>ПҚ-3953 27.09.2018й.</t>
  </si>
  <si>
    <t>Ўзбекистон Республикасининг Давлат бюджети</t>
  </si>
  <si>
    <t>Электрон дўкон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</si>
  <si>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</si>
  <si>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</si>
  <si>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</si>
  <si>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</si>
  <si>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</si>
  <si>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</si>
  <si>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</si>
  <si>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</si>
  <si>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</si>
  <si>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</si>
  <si>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</si>
  <si>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</si>
  <si>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Объект номи ва манзили</t>
  </si>
  <si>
    <t>Амалга ошириш муддати</t>
  </si>
  <si>
    <t>Ўлчов бирлиги</t>
  </si>
  <si>
    <t>Лойиҳа қуввати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</si>
  <si>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</si>
  <si>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</si>
  <si>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</si>
  <si>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</si>
  <si>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</si>
  <si>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</si>
  <si>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</si>
  <si>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</si>
  <si>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</si>
  <si>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</si>
  <si>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</si>
  <si>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</si>
  <si>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</si>
  <si>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</si>
  <si>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</si>
  <si>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</si>
  <si>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</si>
  <si>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</si>
  <si>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</si>
  <si>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</si>
  <si>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</si>
  <si>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</si>
  <si>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</si>
  <si>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</si>
  <si>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</si>
  <si>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</si>
  <si>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</si>
  <si>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</si>
  <si>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</si>
  <si>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</si>
  <si>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</si>
  <si>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</si>
  <si>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</si>
  <si>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</si>
  <si>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</si>
  <si>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</si>
  <si>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</si>
  <si>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</si>
  <si>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</si>
  <si>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</si>
  <si>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</si>
  <si>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</si>
  <si>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</si>
  <si>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</si>
  <si>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</si>
  <si>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</si>
  <si>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</si>
  <si>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</si>
  <si>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</si>
  <si>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>Ўзбекистон Республикасининг Давлат бюджети, Бюджетдан ташқари жамғарма маблағлари</t>
  </si>
  <si>
    <t>Ягона етказиб берувчи</t>
  </si>
  <si>
    <t>литр</t>
  </si>
  <si>
    <t>Доривор ўсимликларни етиштириш ва қайта ишлаш илмий-ишлаб чиқариш маркази</t>
  </si>
  <si>
    <t>(минг сўм)</t>
  </si>
  <si>
    <t>(сўмда)</t>
  </si>
  <si>
    <t>Ежемесячная абонентская плата за использование Единой межведомственной электронной системы исполнительской дисциплины ?Ijro.gov.uz?</t>
  </si>
  <si>
    <t>Услуга оказание охранных услуг на договорной основе юридическим лицам</t>
  </si>
  <si>
    <t>хизмат</t>
  </si>
  <si>
    <t>кВт</t>
  </si>
  <si>
    <t>Бензин</t>
  </si>
  <si>
    <t xml:space="preserve"> 2022 йил 9 ойликда       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</si>
  <si>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Ўрмон хўжалиги давлат қўмитаси томонидан 2022 йил 9 ойликда Ўзбекистон Республикасининг Давлат бюджетидан молиялаштириладиган ижтимоий ва ишлаб чиқариш
инфратузилмасини ривожлантириш дастурлари мавжуд йўқ</t>
  </si>
  <si>
    <t>Услуга телефонной связи</t>
  </si>
  <si>
    <t>Услуга по передаче электроэнергии</t>
  </si>
  <si>
    <t>Услуга по предоставлению канала доступа к виртуальным частным cетям (VPN)</t>
  </si>
  <si>
    <t>Услуга по технической поддержке информационных технологий</t>
  </si>
  <si>
    <t>Услуга специальной почтовой связи</t>
  </si>
  <si>
    <t>Папка</t>
  </si>
  <si>
    <t>Скоросшиватель</t>
  </si>
  <si>
    <t>Ручка канцелярская</t>
  </si>
  <si>
    <t>Деловой журнал</t>
  </si>
  <si>
    <t>Услуга кабельного телевидения</t>
  </si>
  <si>
    <t>Ўрмон хўжалиги агентлиги</t>
  </si>
  <si>
    <t>ДАВЛАТ ИНДИКАТОРЛАРИ БЎЙИЧА</t>
  </si>
  <si>
    <t>"Ўрмонлойиха" лойихалаш иниститути</t>
  </si>
  <si>
    <t xml:space="preserve"> Услуга по подготовке лесоустроительных проектов</t>
  </si>
  <si>
    <t xml:space="preserve"> Услуга по созданию полезащитных лесных насаждений</t>
  </si>
  <si>
    <t>Скрепки металлические</t>
  </si>
  <si>
    <t xml:space="preserve"> 2024 йилда 
Ўрмон хўжалиги агентлигининг бюджетдан ажратилган маблағларнинг чегараланган миқдорининг ўз тасарруфидаги бюджет ташкилотлари кесимида тақсимоти тўғрисида </t>
  </si>
  <si>
    <t xml:space="preserve"> 2024 йил 1-чоракда  
Ўрмон хўжалиги агентлигида капитал қўйилмалар ҳисобидан амалга оширилаётган лойиҳаларнинг ижроси тўғрисидаги
МАЪЛУМОТЛАР</t>
  </si>
  <si>
    <r>
      <t xml:space="preserve"> 2024 йил 1-чоракда 
Ўрмон хўжалиги агентлиги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</si>
  <si>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 xml:space="preserve"> 2024 йил 1-чоракда
Ўрмон хўжалиги агентлиги томонидан ўтказилган танловлар (тендерлар) ва амалга оширилган давлат харидлари тўғрисидаги
МАЪЛУМОТЛАР</t>
  </si>
  <si>
    <r>
      <t xml:space="preserve"> 2024 йил 1-чоракда  
Ўрмон хўжалиги агентлиги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</si>
  <si>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Ўрмон хўжалиги агентлигида капитал қўйилмалар ҳисобидан амалга оширилаётган лойиҳалар мавжуд эмас</t>
  </si>
  <si>
    <r>
      <t xml:space="preserve"> 2024 йил 1 чоракда Ўрмон хўжалиги агентлиги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</si>
  <si>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 xml:space="preserve"> 2024 йил 1-чоракда
Ўрмон хўжалиги агентлиги Давлат мақсадли жамғармалардан ажратилган субсидиялар, кредитлар ҳамда тижорат банкларига жойлаштирилган депозитлар тўғрисидаги</t>
  </si>
  <si>
    <r>
      <t>Ўрмон хўжалиги агентлиги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Январ ва март ойлари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2024 йил *
</t>
    </r>
  </si>
  <si>
    <t>241100342642588, 9</t>
  </si>
  <si>
    <t>Тошкент Давлат Аграр Универстети</t>
  </si>
  <si>
    <t>AQTOBE MCHJ</t>
  </si>
  <si>
    <t>241110082457728 / 2123871</t>
  </si>
  <si>
    <t>241110082457723 / 2123876</t>
  </si>
  <si>
    <t>Скоба сшивающая</t>
  </si>
  <si>
    <t>шт</t>
  </si>
  <si>
    <t>241110082457743 / 2123888</t>
  </si>
  <si>
    <t>ЧП QUVONCH VA PARVOZ</t>
  </si>
  <si>
    <t>Электрочайники бытовые</t>
  </si>
  <si>
    <t>DEBIT-KREDIT MCHJ</t>
  </si>
  <si>
    <t>241110082450472 / 2117403</t>
  </si>
  <si>
    <t>ООО JAUMKANS PAPER</t>
  </si>
  <si>
    <t>241110082450474 / 2117361</t>
  </si>
  <si>
    <t>упак</t>
  </si>
  <si>
    <t>ZARKENT KAMRONBEK MARKET MCHJ</t>
  </si>
  <si>
    <t>241110082450429 / 2117282</t>
  </si>
  <si>
    <t>Термопоты бытовые</t>
  </si>
  <si>
    <t>ЖШЖ BAYSHUBAR-TAHIATASH</t>
  </si>
  <si>
    <t>241110082442197 / 2110566</t>
  </si>
  <si>
    <t xml:space="preserve"> Клей</t>
  </si>
  <si>
    <t>BEKABAD HOLDINGМЧЖ</t>
  </si>
  <si>
    <t>241110082442192 / 2110562</t>
  </si>
  <si>
    <t>241110082405480 / 2079298</t>
  </si>
  <si>
    <t>OK ZAYNABXON SAVDO FAYZ</t>
  </si>
  <si>
    <t>241110082405475 / 2079297</t>
  </si>
  <si>
    <t>MAX KANSELAR MCHJ</t>
  </si>
  <si>
    <t xml:space="preserve"> шт</t>
  </si>
  <si>
    <t>241110082405488 / 2079304</t>
  </si>
  <si>
    <t>241110082405457 /  2079280</t>
  </si>
  <si>
    <t>DAVLAT AXBOROT TIZIMLARINI YARATISH VA QOLLAB QUVATLASH BOYICHA YAGONA INTEGR-</t>
  </si>
  <si>
    <t>241100102546275 / 3/72-hrm-2024</t>
  </si>
  <si>
    <t xml:space="preserve"> Услуга по проектированию и разработке информационных технологий для прикладных задач и тестированию программного обеспечения</t>
  </si>
  <si>
    <t>усл.ед</t>
  </si>
  <si>
    <t>O`ZR MILLIY GVARDIYASI QO`RIQLASH BB TOSH VIL QO`RIQLASH BOSHQARMASI</t>
  </si>
  <si>
    <t>241100102537609 / 172</t>
  </si>
  <si>
    <t>UNICON-SOFT МЧЖ</t>
  </si>
  <si>
    <t xml:space="preserve">241100102505130 / 580-2024/IJRO </t>
  </si>
  <si>
    <t>O`ZTEMIRYO`LYO`LOVCHI АЖ</t>
  </si>
  <si>
    <t>241100102464018 / JPD 4122-3008</t>
  </si>
  <si>
    <t xml:space="preserve"> Услуга по продаже билетов на железнодорожный транспорт</t>
  </si>
  <si>
    <t>MUSAFFO OBI HAYOT МЧЖ</t>
  </si>
  <si>
    <t>241100102463284 / 32965</t>
  </si>
  <si>
    <t xml:space="preserve"> Услуга водоснабжения</t>
  </si>
  <si>
    <t xml:space="preserve"> Услуга канализации</t>
  </si>
  <si>
    <t xml:space="preserve"> м^3</t>
  </si>
  <si>
    <t>241100422440403 / 348</t>
  </si>
  <si>
    <t>UNG PETRO МЧЖ</t>
  </si>
  <si>
    <t>O`ZBEKTELEKOM АЖ</t>
  </si>
  <si>
    <t>241100242604120 / CPIO-2423/VPN</t>
  </si>
  <si>
    <t>Uzdigital TV МЧЖ</t>
  </si>
  <si>
    <t>241100242604224 / 24K-27</t>
  </si>
  <si>
    <t>UZPOST AJ</t>
  </si>
  <si>
    <t>241100102604214 / 10</t>
  </si>
  <si>
    <t>Республика махсус алока богламаси ДУК</t>
  </si>
  <si>
    <t>241100242604217 / 443</t>
  </si>
  <si>
    <t>ГУП O`RMONTEXNOSERVIS</t>
  </si>
  <si>
    <t>241100292630932 / 2024/1</t>
  </si>
  <si>
    <t>Услуга по аренде прямого провода</t>
  </si>
  <si>
    <t>241100242638966 / 71-24/РР</t>
  </si>
  <si>
    <t xml:space="preserve"> усл. Ед</t>
  </si>
  <si>
    <t>241100342642620 / 9</t>
  </si>
  <si>
    <t>O`ZBEK MILLIY AKADEMIK DRAMA TEATRI</t>
  </si>
  <si>
    <t xml:space="preserve"> Услуга по продаже билетов на концерты, спектакли, спортивные соревнования и иные зрелищные мероприятия</t>
  </si>
  <si>
    <t>ДСК ЯТИАМ ЭРИ калитларни руйхатга олиш маркази</t>
  </si>
  <si>
    <t>241100392671022 /  188</t>
  </si>
  <si>
    <t>241100102671244 /  136/2024-3</t>
  </si>
  <si>
    <t xml:space="preserve"> Услуга по приобретению лицензии на программное обеспечение</t>
  </si>
  <si>
    <t>Услуга по приобретению лицензии на программное обеспечение</t>
  </si>
  <si>
    <t>241100102671429 / 135/2024-3</t>
  </si>
  <si>
    <t>241100102635679, 2/2024и</t>
  </si>
  <si>
    <t>241100102635492, 1/2024 й</t>
  </si>
  <si>
    <t>241100102635842, 3/2024 и</t>
  </si>
  <si>
    <t>Ўрмон хўжалиги агентлиги томонидан 2024 йил 1-чоракда қурилиш, реконструкция қилиш ва таъмирлаш ишлари бўйича танловлар (тендерлар) ўтказилмади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</si>
</sst>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#,##0.00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4" fillId="0" borderId="0"/>
    <xf numFmtId="0" fontId="29" fillId="0" borderId="0"/>
  </cellStyleXfs>
  <cellXfs count="260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4" fillId="0" borderId="0" xfId="0" applyNumberFormat="1" applyFont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3" fontId="11" fillId="0" borderId="0" xfId="0" applyNumberFormat="1" applyFont="1" applyFill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164" fontId="20" fillId="0" borderId="13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8" xfId="0" applyFont="1" applyBorder="1" applyAlignment="1">
      <alignment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8" xfId="0" applyFont="1" applyBorder="1"/>
    <xf numFmtId="0" fontId="26" fillId="0" borderId="1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/>
    </xf>
    <xf numFmtId="164" fontId="28" fillId="0" borderId="18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8" xfId="2" applyNumberFormat="1" applyFont="1" applyFill="1" applyBorder="1" applyAlignment="1">
      <alignment horizontal="center" vertical="center" wrapText="1"/>
    </xf>
    <xf numFmtId="0" fontId="5" fillId="0" borderId="18" xfId="2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top" wrapText="1"/>
    </xf>
    <xf numFmtId="3" fontId="32" fillId="0" borderId="0" xfId="0" applyNumberFormat="1" applyFont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center"/>
    </xf>
    <xf numFmtId="3" fontId="5" fillId="0" borderId="19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33" fillId="0" borderId="19" xfId="0" applyNumberFormat="1" applyFont="1" applyFill="1" applyBorder="1" applyAlignment="1" applyProtection="1">
      <alignment horizontal="center" vertical="center" wrapText="1"/>
    </xf>
    <xf numFmtId="0" fontId="33" fillId="0" borderId="19" xfId="0" applyNumberFormat="1" applyFont="1" applyFill="1" applyBorder="1" applyAlignment="1" applyProtection="1">
      <alignment horizontal="center" vertical="center" wrapText="1"/>
    </xf>
    <xf numFmtId="0" fontId="34" fillId="0" borderId="19" xfId="0" applyNumberFormat="1" applyFont="1" applyFill="1" applyBorder="1" applyAlignment="1" applyProtection="1">
      <alignment horizontal="center" vertical="center" wrapText="1"/>
    </xf>
    <xf numFmtId="0" fontId="0" fillId="0" borderId="19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35" fillId="0" borderId="0" xfId="0" applyNumberFormat="1" applyFont="1" applyFill="1" applyBorder="1" applyAlignment="1" applyProtection="1">
      <alignment horizontal="left" vertical="center" wrapTex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" fillId="3" borderId="19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Alignment="1">
      <alignment horizontal="center" vertical="top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34" fillId="0" borderId="19" xfId="0" applyNumberFormat="1" applyFont="1" applyFill="1" applyBorder="1" applyAlignment="1" applyProtection="1">
      <alignment horizontal="center" vertical="center" wrapText="1"/>
    </xf>
    <xf numFmtId="0" fontId="34" fillId="0" borderId="19" xfId="0" applyNumberFormat="1" applyFont="1" applyFill="1" applyBorder="1" applyAlignment="1" applyProtection="1">
      <alignment horizontal="center" vertical="center"/>
    </xf>
    <xf numFmtId="0" fontId="25" fillId="0" borderId="19" xfId="1" applyFont="1" applyFill="1" applyBorder="1" applyAlignment="1">
      <alignment horizontal="center" vertical="center" wrapText="1"/>
    </xf>
    <xf numFmtId="0" fontId="0" fillId="0" borderId="19" xfId="0" applyNumberFormat="1" applyFont="1" applyFill="1" applyBorder="1" applyAlignment="1" applyProtection="1">
      <alignment horizontal="center" vertical="center"/>
    </xf>
    <xf numFmtId="0" fontId="33" fillId="0" borderId="19" xfId="0" applyNumberFormat="1" applyFont="1" applyFill="1" applyBorder="1" applyAlignment="1" applyProtection="1">
      <alignment vertical="center" wrapText="1"/>
    </xf>
    <xf numFmtId="3" fontId="12" fillId="0" borderId="19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25" fillId="0" borderId="19" xfId="1" applyFont="1" applyFill="1" applyBorder="1" applyAlignment="1">
      <alignment horizontal="center" vertical="center" wrapText="1"/>
    </xf>
    <xf numFmtId="0" fontId="34" fillId="0" borderId="19" xfId="0" applyNumberFormat="1" applyFont="1" applyFill="1" applyBorder="1" applyAlignment="1" applyProtection="1">
      <alignment horizontal="center" vertical="center" wrapText="1"/>
    </xf>
    <xf numFmtId="0" fontId="0" fillId="0" borderId="19" xfId="0" applyNumberFormat="1" applyFont="1" applyFill="1" applyBorder="1" applyAlignment="1" applyProtection="1">
      <alignment horizontal="center" vertical="center"/>
    </xf>
    <xf numFmtId="0" fontId="34" fillId="0" borderId="19" xfId="0" applyNumberFormat="1" applyFont="1" applyFill="1" applyBorder="1" applyAlignment="1" applyProtection="1">
      <alignment horizontal="center" vertical="center"/>
    </xf>
    <xf numFmtId="0" fontId="33" fillId="0" borderId="19" xfId="0" applyNumberFormat="1" applyFont="1" applyFill="1" applyBorder="1" applyAlignment="1" applyProtection="1">
      <alignment vertical="center" wrapText="1"/>
    </xf>
    <xf numFmtId="3" fontId="5" fillId="0" borderId="19" xfId="0" applyNumberFormat="1" applyFont="1" applyFill="1" applyBorder="1" applyAlignment="1">
      <alignment horizontal="left" vertical="center" wrapText="1"/>
    </xf>
    <xf numFmtId="0" fontId="33" fillId="0" borderId="3" xfId="0" applyNumberFormat="1" applyFont="1" applyFill="1" applyBorder="1" applyAlignment="1" applyProtection="1">
      <alignment horizontal="center" vertical="center" wrapText="1"/>
    </xf>
    <xf numFmtId="0" fontId="33" fillId="0" borderId="3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left" vertical="center" wrapText="1" inden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34" fillId="0" borderId="19" xfId="0" applyNumberFormat="1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Alignment="1">
      <alignment horizontal="center"/>
    </xf>
    <xf numFmtId="3" fontId="12" fillId="0" borderId="19" xfId="0" applyNumberFormat="1" applyFont="1" applyFill="1" applyBorder="1" applyAlignment="1">
      <alignment horizontal="center" vertical="center" wrapText="1"/>
    </xf>
    <xf numFmtId="0" fontId="0" fillId="0" borderId="19" xfId="0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33" fillId="0" borderId="2" xfId="0" applyNumberFormat="1" applyFont="1" applyFill="1" applyBorder="1" applyAlignment="1" applyProtection="1">
      <alignment horizontal="left" vertical="center" wrapText="1"/>
    </xf>
    <xf numFmtId="0" fontId="33" fillId="0" borderId="3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25" fillId="0" borderId="2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19" xfId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 applyProtection="1">
      <alignment horizontal="center" vertical="center" wrapText="1"/>
    </xf>
    <xf numFmtId="0" fontId="34" fillId="0" borderId="3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0" fillId="0" borderId="0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9" fillId="0" borderId="1" xfId="0" applyNumberFormat="1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1000000}"/>
    <cellStyle name="Обычный_2012 йил иш режас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0716744" y="1000125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AD21"/>
  <sheetViews>
    <sheetView zoomScale="85" zoomScaleNormal="85" zoomScaleSheetLayoutView="100" workbookViewId="0">
      <selection activeCell="D13" sqref="D13"/>
    </sheetView>
  </sheetViews>
  <sheetFormatPr defaultColWidth="9.140625" defaultRowHeight="18.75" x14ac:dyDescent="0.3"/>
  <cols>
    <col min="1" max="1" width="6.7109375" style="8" customWidth="1"/>
    <col min="2" max="2" width="53.140625" style="8" customWidth="1"/>
    <col min="3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10"/>
  </cols>
  <sheetData>
    <row r="1" spans="1:11" ht="75" customHeight="1" x14ac:dyDescent="0.3">
      <c r="F1" s="158" t="s">
        <v>88</v>
      </c>
      <c r="G1" s="159"/>
    </row>
    <row r="2" spans="1:11" x14ac:dyDescent="0.3">
      <c r="F2" s="160"/>
      <c r="G2" s="160"/>
    </row>
    <row r="3" spans="1:11" ht="4.5" customHeight="1" x14ac:dyDescent="0.3">
      <c r="F3" s="160"/>
      <c r="G3" s="160"/>
    </row>
    <row r="4" spans="1:11" x14ac:dyDescent="0.3">
      <c r="F4" s="160"/>
      <c r="G4" s="160"/>
    </row>
    <row r="5" spans="1:11" ht="3.75" customHeight="1" x14ac:dyDescent="0.3"/>
    <row r="6" spans="1:11" ht="57.6" customHeight="1" x14ac:dyDescent="0.3">
      <c r="A6" s="163" t="s">
        <v>205</v>
      </c>
      <c r="B6" s="163"/>
      <c r="C6" s="163"/>
      <c r="D6" s="163"/>
      <c r="E6" s="163"/>
      <c r="F6" s="163"/>
      <c r="G6" s="163"/>
    </row>
    <row r="7" spans="1:11" x14ac:dyDescent="0.3">
      <c r="A7" s="164" t="s">
        <v>13</v>
      </c>
      <c r="B7" s="164"/>
      <c r="C7" s="164"/>
      <c r="D7" s="164"/>
      <c r="E7" s="164"/>
      <c r="F7" s="164"/>
      <c r="G7" s="164"/>
    </row>
    <row r="8" spans="1:11" ht="19.5" x14ac:dyDescent="0.3">
      <c r="G8" s="114" t="s">
        <v>180</v>
      </c>
    </row>
    <row r="9" spans="1:11" ht="32.450000000000003" customHeight="1" x14ac:dyDescent="0.3">
      <c r="A9" s="165" t="s">
        <v>14</v>
      </c>
      <c r="B9" s="165" t="s">
        <v>6</v>
      </c>
      <c r="C9" s="165" t="s">
        <v>0</v>
      </c>
      <c r="D9" s="165"/>
      <c r="E9" s="165"/>
      <c r="F9" s="165"/>
      <c r="G9" s="165"/>
      <c r="H9" s="11"/>
      <c r="I9" s="11"/>
      <c r="J9" s="11"/>
      <c r="K9" s="11"/>
    </row>
    <row r="10" spans="1:11" x14ac:dyDescent="0.3">
      <c r="A10" s="165"/>
      <c r="B10" s="165"/>
      <c r="C10" s="165" t="s">
        <v>5</v>
      </c>
      <c r="D10" s="165" t="s">
        <v>1</v>
      </c>
      <c r="E10" s="165"/>
      <c r="F10" s="165"/>
      <c r="G10" s="165"/>
    </row>
    <row r="11" spans="1:11" ht="112.5" x14ac:dyDescent="0.3">
      <c r="A11" s="165"/>
      <c r="B11" s="165"/>
      <c r="C11" s="165"/>
      <c r="D11" s="9" t="s">
        <v>2</v>
      </c>
      <c r="E11" s="61" t="s">
        <v>95</v>
      </c>
      <c r="F11" s="9" t="s">
        <v>3</v>
      </c>
      <c r="G11" s="9" t="s">
        <v>4</v>
      </c>
    </row>
    <row r="12" spans="1:11" ht="45" customHeight="1" x14ac:dyDescent="0.3">
      <c r="A12" s="16">
        <v>1</v>
      </c>
      <c r="B12" s="17" t="s">
        <v>199</v>
      </c>
      <c r="C12" s="29">
        <f>+D12+E12+F12+G12</f>
        <v>98014636</v>
      </c>
      <c r="D12" s="16">
        <v>3111294</v>
      </c>
      <c r="E12" s="16">
        <v>770045</v>
      </c>
      <c r="F12" s="16">
        <f>4133297+90000000</f>
        <v>94133297</v>
      </c>
      <c r="G12" s="18"/>
    </row>
    <row r="13" spans="1:11" ht="58.5" customHeight="1" x14ac:dyDescent="0.3">
      <c r="A13" s="19">
        <f>+A12+1</f>
        <v>2</v>
      </c>
      <c r="B13" s="20" t="s">
        <v>179</v>
      </c>
      <c r="C13" s="29">
        <f>+D13+E13+F13</f>
        <v>2466785</v>
      </c>
      <c r="D13" s="19">
        <v>1486029</v>
      </c>
      <c r="E13" s="19">
        <v>368242</v>
      </c>
      <c r="F13" s="19">
        <v>612514</v>
      </c>
      <c r="G13" s="21"/>
    </row>
    <row r="14" spans="1:11" ht="45" customHeight="1" x14ac:dyDescent="0.3">
      <c r="A14" s="19">
        <v>3</v>
      </c>
      <c r="B14" s="20"/>
      <c r="C14" s="29"/>
      <c r="D14" s="19"/>
      <c r="E14" s="19"/>
      <c r="F14" s="19"/>
      <c r="G14" s="21"/>
    </row>
    <row r="15" spans="1:11" ht="45" customHeight="1" x14ac:dyDescent="0.3">
      <c r="A15" s="19">
        <v>4</v>
      </c>
      <c r="B15" s="20"/>
      <c r="C15" s="29"/>
      <c r="D15" s="19"/>
      <c r="E15" s="19"/>
      <c r="F15" s="19"/>
      <c r="G15" s="21"/>
    </row>
    <row r="16" spans="1:11" ht="45" customHeight="1" x14ac:dyDescent="0.3">
      <c r="A16" s="19">
        <v>5</v>
      </c>
      <c r="B16" s="20"/>
      <c r="C16" s="29"/>
      <c r="D16" s="19"/>
      <c r="E16" s="19"/>
      <c r="F16" s="19"/>
      <c r="G16" s="19"/>
    </row>
    <row r="17" spans="1:30" ht="45" customHeight="1" x14ac:dyDescent="0.3">
      <c r="A17" s="19">
        <v>6</v>
      </c>
      <c r="B17" s="20"/>
      <c r="C17" s="29"/>
      <c r="D17" s="19"/>
      <c r="E17" s="19"/>
      <c r="F17" s="19"/>
      <c r="G17" s="21"/>
    </row>
    <row r="18" spans="1:30" ht="45" customHeight="1" x14ac:dyDescent="0.3">
      <c r="A18" s="19">
        <v>7</v>
      </c>
      <c r="B18" s="20"/>
      <c r="C18" s="29"/>
      <c r="D18" s="19"/>
      <c r="E18" s="19"/>
      <c r="F18" s="19"/>
      <c r="G18" s="21"/>
    </row>
    <row r="19" spans="1:30" ht="48.75" customHeight="1" x14ac:dyDescent="0.3">
      <c r="A19" s="19">
        <v>8</v>
      </c>
      <c r="B19" s="20"/>
      <c r="C19" s="29"/>
      <c r="D19" s="19"/>
      <c r="E19" s="19"/>
      <c r="F19" s="19"/>
      <c r="G19" s="21"/>
    </row>
    <row r="20" spans="1:30" ht="28.5" customHeight="1" x14ac:dyDescent="0.3">
      <c r="A20" s="22" t="s">
        <v>28</v>
      </c>
      <c r="B20" s="25"/>
      <c r="C20" s="30"/>
      <c r="D20" s="22"/>
      <c r="E20" s="22"/>
      <c r="F20" s="22"/>
      <c r="G20" s="23"/>
    </row>
    <row r="21" spans="1:30" s="15" customFormat="1" ht="28.5" customHeight="1" x14ac:dyDescent="0.3">
      <c r="A21" s="161" t="s">
        <v>22</v>
      </c>
      <c r="B21" s="162"/>
      <c r="C21" s="13">
        <f>SUM(C12:C20)</f>
        <v>100481421</v>
      </c>
      <c r="D21" s="13">
        <f>SUM(D12:D20)</f>
        <v>4597323</v>
      </c>
      <c r="E21" s="112">
        <f t="shared" ref="E21:G21" si="0">SUM(E12:E20)</f>
        <v>1138287</v>
      </c>
      <c r="F21" s="112">
        <f t="shared" si="0"/>
        <v>94745811</v>
      </c>
      <c r="G21" s="112">
        <f t="shared" si="0"/>
        <v>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</sheetData>
  <mergeCells count="12">
    <mergeCell ref="F1:G1"/>
    <mergeCell ref="F2:G2"/>
    <mergeCell ref="F3:G3"/>
    <mergeCell ref="F4:G4"/>
    <mergeCell ref="A21:B21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" style="47" customWidth="1"/>
    <col min="2" max="3" width="11.5703125" style="47" bestFit="1" customWidth="1"/>
    <col min="4" max="4" width="14.42578125" style="47" customWidth="1"/>
    <col min="5" max="5" width="16" style="47" bestFit="1" customWidth="1"/>
    <col min="6" max="6" width="15.28515625" style="47" bestFit="1" customWidth="1"/>
    <col min="7" max="7" width="13.7109375" style="47" customWidth="1"/>
    <col min="8" max="8" width="14.5703125" style="47" customWidth="1"/>
    <col min="9" max="9" width="12.28515625" style="47" customWidth="1"/>
    <col min="10" max="10" width="12.7109375" style="47" customWidth="1"/>
    <col min="11" max="11" width="12" style="47" customWidth="1"/>
    <col min="12" max="12" width="14.85546875" style="47" customWidth="1"/>
    <col min="13" max="16384" width="9.140625" style="47"/>
  </cols>
  <sheetData>
    <row r="1" spans="1:18" ht="63.75" customHeight="1" x14ac:dyDescent="0.25">
      <c r="I1" s="178" t="s">
        <v>150</v>
      </c>
      <c r="J1" s="178"/>
      <c r="K1" s="178"/>
      <c r="L1" s="178"/>
    </row>
    <row r="4" spans="1:18" ht="48" customHeight="1" x14ac:dyDescent="0.25">
      <c r="A4" s="227" t="s">
        <v>151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6" spans="1:18" x14ac:dyDescent="0.25">
      <c r="A6" s="231" t="s">
        <v>14</v>
      </c>
      <c r="B6" s="231" t="s">
        <v>152</v>
      </c>
      <c r="C6" s="231" t="s">
        <v>153</v>
      </c>
      <c r="D6" s="231" t="s">
        <v>154</v>
      </c>
      <c r="E6" s="231" t="s">
        <v>155</v>
      </c>
      <c r="F6" s="231" t="s">
        <v>156</v>
      </c>
      <c r="G6" s="231" t="s">
        <v>157</v>
      </c>
      <c r="H6" s="231" t="s">
        <v>158</v>
      </c>
      <c r="I6" s="228" t="s">
        <v>159</v>
      </c>
      <c r="J6" s="229"/>
      <c r="K6" s="230"/>
      <c r="L6" s="231" t="s">
        <v>160</v>
      </c>
      <c r="M6" s="99"/>
      <c r="N6" s="99"/>
      <c r="O6" s="99"/>
      <c r="P6" s="99"/>
      <c r="Q6" s="99"/>
      <c r="R6" s="99"/>
    </row>
    <row r="7" spans="1:18" ht="28.5" x14ac:dyDescent="0.25">
      <c r="A7" s="232"/>
      <c r="B7" s="232"/>
      <c r="C7" s="232"/>
      <c r="D7" s="232"/>
      <c r="E7" s="232"/>
      <c r="F7" s="232"/>
      <c r="G7" s="232"/>
      <c r="H7" s="232"/>
      <c r="I7" s="96" t="s">
        <v>161</v>
      </c>
      <c r="J7" s="96" t="s">
        <v>162</v>
      </c>
      <c r="K7" s="96" t="s">
        <v>163</v>
      </c>
      <c r="L7" s="232"/>
      <c r="M7" s="99"/>
      <c r="N7" s="99"/>
      <c r="O7" s="99"/>
      <c r="P7" s="99"/>
      <c r="Q7" s="99"/>
      <c r="R7" s="99"/>
    </row>
    <row r="8" spans="1:18" x14ac:dyDescent="0.25">
      <c r="A8" s="100"/>
      <c r="B8" s="100"/>
      <c r="C8" s="100"/>
      <c r="D8" s="86"/>
      <c r="E8" s="86"/>
      <c r="F8" s="86"/>
      <c r="G8" s="86"/>
      <c r="H8" s="86"/>
      <c r="I8" s="86"/>
      <c r="J8" s="86"/>
      <c r="K8" s="86"/>
      <c r="L8" s="86"/>
      <c r="M8" s="99"/>
      <c r="N8" s="99"/>
      <c r="O8" s="99"/>
      <c r="P8" s="99"/>
      <c r="Q8" s="99"/>
      <c r="R8" s="99"/>
    </row>
    <row r="9" spans="1:18" x14ac:dyDescent="0.25">
      <c r="A9" s="100"/>
      <c r="B9" s="100"/>
      <c r="C9" s="100"/>
      <c r="D9" s="86"/>
      <c r="E9" s="86"/>
      <c r="F9" s="86"/>
      <c r="G9" s="86"/>
      <c r="H9" s="86"/>
      <c r="I9" s="86"/>
      <c r="J9" s="86"/>
      <c r="K9" s="86"/>
      <c r="L9" s="86"/>
      <c r="M9" s="99"/>
      <c r="N9" s="99"/>
      <c r="O9" s="99"/>
      <c r="P9" s="99"/>
      <c r="Q9" s="99"/>
      <c r="R9" s="99"/>
    </row>
    <row r="10" spans="1:18" x14ac:dyDescent="0.25">
      <c r="A10" s="100"/>
      <c r="B10" s="100"/>
      <c r="C10" s="100"/>
      <c r="D10" s="86"/>
      <c r="E10" s="86"/>
      <c r="F10" s="86"/>
      <c r="G10" s="86"/>
      <c r="H10" s="86"/>
      <c r="I10" s="86"/>
      <c r="J10" s="86"/>
      <c r="K10" s="86"/>
      <c r="L10" s="86"/>
      <c r="M10" s="99"/>
      <c r="N10" s="99"/>
      <c r="O10" s="99"/>
      <c r="P10" s="99"/>
      <c r="Q10" s="99"/>
      <c r="R10" s="99"/>
    </row>
    <row r="11" spans="1:18" x14ac:dyDescent="0.25">
      <c r="A11" s="100"/>
      <c r="B11" s="100"/>
      <c r="C11" s="100"/>
      <c r="D11" s="86"/>
      <c r="E11" s="86"/>
      <c r="F11" s="86"/>
      <c r="G11" s="86"/>
      <c r="H11" s="86"/>
      <c r="I11" s="86"/>
      <c r="J11" s="86"/>
      <c r="K11" s="86"/>
      <c r="L11" s="86"/>
      <c r="M11" s="99"/>
      <c r="N11" s="99"/>
      <c r="O11" s="99"/>
      <c r="P11" s="99"/>
      <c r="Q11" s="99"/>
      <c r="R11" s="99"/>
    </row>
    <row r="12" spans="1:18" x14ac:dyDescent="0.25">
      <c r="A12" s="100"/>
      <c r="B12" s="100"/>
      <c r="C12" s="100"/>
      <c r="D12" s="86"/>
      <c r="E12" s="86"/>
      <c r="F12" s="86"/>
      <c r="G12" s="86"/>
      <c r="H12" s="86"/>
      <c r="I12" s="86"/>
      <c r="J12" s="86"/>
      <c r="K12" s="86"/>
      <c r="L12" s="86"/>
      <c r="M12" s="99"/>
      <c r="N12" s="99"/>
      <c r="O12" s="99"/>
      <c r="P12" s="99"/>
      <c r="Q12" s="99"/>
      <c r="R12" s="99"/>
    </row>
    <row r="13" spans="1:18" x14ac:dyDescent="0.25">
      <c r="A13" s="100"/>
      <c r="B13" s="100"/>
      <c r="C13" s="100"/>
      <c r="D13" s="86"/>
      <c r="E13" s="86"/>
      <c r="F13" s="86"/>
      <c r="G13" s="86"/>
      <c r="H13" s="86"/>
      <c r="I13" s="86"/>
      <c r="J13" s="86"/>
      <c r="K13" s="86"/>
      <c r="L13" s="86"/>
      <c r="M13" s="99"/>
      <c r="N13" s="99"/>
      <c r="O13" s="99"/>
      <c r="P13" s="99"/>
      <c r="Q13" s="99"/>
      <c r="R13" s="99"/>
    </row>
    <row r="14" spans="1:18" x14ac:dyDescent="0.25">
      <c r="A14" s="100"/>
      <c r="B14" s="100"/>
      <c r="C14" s="100"/>
      <c r="D14" s="86"/>
      <c r="E14" s="86"/>
      <c r="F14" s="86"/>
      <c r="G14" s="86"/>
      <c r="H14" s="86"/>
      <c r="I14" s="86"/>
      <c r="J14" s="86"/>
      <c r="K14" s="86"/>
      <c r="L14" s="86"/>
      <c r="M14" s="99"/>
      <c r="N14" s="99"/>
      <c r="O14" s="99"/>
      <c r="P14" s="99"/>
      <c r="Q14" s="99"/>
      <c r="R14" s="99"/>
    </row>
    <row r="15" spans="1:18" x14ac:dyDescent="0.25">
      <c r="A15" s="100"/>
      <c r="B15" s="100"/>
      <c r="C15" s="100"/>
      <c r="D15" s="86"/>
      <c r="E15" s="86"/>
      <c r="F15" s="86"/>
      <c r="G15" s="86"/>
      <c r="H15" s="86"/>
      <c r="I15" s="86"/>
      <c r="J15" s="86"/>
      <c r="K15" s="86"/>
      <c r="L15" s="86"/>
      <c r="M15" s="99"/>
      <c r="N15" s="99"/>
      <c r="O15" s="99"/>
      <c r="P15" s="99"/>
      <c r="Q15" s="99"/>
      <c r="R15" s="99"/>
    </row>
    <row r="16" spans="1:18" x14ac:dyDescent="0.25"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</row>
    <row r="17" spans="4:18" x14ac:dyDescent="0.25"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</row>
    <row r="18" spans="4:18" x14ac:dyDescent="0.25"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</row>
    <row r="19" spans="4:18" x14ac:dyDescent="0.25"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</row>
    <row r="20" spans="4:18" x14ac:dyDescent="0.25"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</row>
    <row r="21" spans="4:18" x14ac:dyDescent="0.25"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</row>
    <row r="22" spans="4:18" x14ac:dyDescent="0.25"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</row>
    <row r="23" spans="4:18" x14ac:dyDescent="0.25"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</row>
    <row r="24" spans="4:18" x14ac:dyDescent="0.25"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</row>
    <row r="25" spans="4:18" x14ac:dyDescent="0.25"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</row>
    <row r="26" spans="4:18" x14ac:dyDescent="0.25"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</row>
  </sheetData>
  <mergeCells count="12">
    <mergeCell ref="I6:K6"/>
    <mergeCell ref="L6:L7"/>
    <mergeCell ref="I1:L1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47" customWidth="1"/>
    <col min="2" max="2" width="46" style="47" customWidth="1"/>
    <col min="3" max="3" width="18" style="47" customWidth="1"/>
    <col min="4" max="4" width="44.5703125" style="47" customWidth="1"/>
    <col min="5" max="16384" width="9.140625" style="47"/>
  </cols>
  <sheetData>
    <row r="1" spans="1:4" ht="66" customHeight="1" x14ac:dyDescent="0.25">
      <c r="D1" s="82" t="s">
        <v>164</v>
      </c>
    </row>
    <row r="2" spans="1:4" ht="67.5" customHeight="1" x14ac:dyDescent="0.25">
      <c r="A2" s="223" t="s">
        <v>165</v>
      </c>
      <c r="B2" s="223"/>
      <c r="C2" s="223"/>
      <c r="D2" s="223"/>
    </row>
    <row r="4" spans="1:4" ht="30.75" customHeight="1" x14ac:dyDescent="0.25">
      <c r="A4" s="101" t="s">
        <v>14</v>
      </c>
      <c r="B4" s="101" t="s">
        <v>55</v>
      </c>
      <c r="C4" s="101" t="s">
        <v>53</v>
      </c>
      <c r="D4" s="101" t="s">
        <v>166</v>
      </c>
    </row>
    <row r="5" spans="1:4" x14ac:dyDescent="0.25">
      <c r="A5" s="102">
        <v>1</v>
      </c>
      <c r="B5" s="102"/>
      <c r="C5" s="102"/>
      <c r="D5" s="102"/>
    </row>
    <row r="6" spans="1:4" x14ac:dyDescent="0.25">
      <c r="A6" s="102">
        <f>+A5+1</f>
        <v>2</v>
      </c>
      <c r="B6" s="103"/>
      <c r="C6" s="103"/>
      <c r="D6" s="104"/>
    </row>
    <row r="7" spans="1:4" x14ac:dyDescent="0.25">
      <c r="A7" s="102">
        <f t="shared" ref="A7:A14" si="0">+A6+1</f>
        <v>3</v>
      </c>
      <c r="B7" s="103"/>
      <c r="C7" s="103"/>
      <c r="D7" s="104"/>
    </row>
    <row r="8" spans="1:4" x14ac:dyDescent="0.25">
      <c r="A8" s="102">
        <f t="shared" si="0"/>
        <v>4</v>
      </c>
      <c r="B8" s="103"/>
      <c r="C8" s="103"/>
      <c r="D8" s="104"/>
    </row>
    <row r="9" spans="1:4" x14ac:dyDescent="0.25">
      <c r="A9" s="102">
        <f t="shared" si="0"/>
        <v>5</v>
      </c>
      <c r="B9" s="103"/>
      <c r="C9" s="103"/>
      <c r="D9" s="104"/>
    </row>
    <row r="10" spans="1:4" x14ac:dyDescent="0.25">
      <c r="A10" s="102">
        <f t="shared" si="0"/>
        <v>6</v>
      </c>
      <c r="B10" s="103"/>
      <c r="C10" s="103"/>
      <c r="D10" s="104"/>
    </row>
    <row r="11" spans="1:4" x14ac:dyDescent="0.25">
      <c r="A11" s="102">
        <f t="shared" si="0"/>
        <v>7</v>
      </c>
      <c r="B11" s="103"/>
      <c r="C11" s="103"/>
      <c r="D11" s="104"/>
    </row>
    <row r="12" spans="1:4" x14ac:dyDescent="0.25">
      <c r="A12" s="102">
        <f t="shared" si="0"/>
        <v>8</v>
      </c>
      <c r="B12" s="103"/>
      <c r="C12" s="103"/>
      <c r="D12" s="104"/>
    </row>
    <row r="13" spans="1:4" x14ac:dyDescent="0.25">
      <c r="A13" s="102">
        <f t="shared" si="0"/>
        <v>9</v>
      </c>
      <c r="B13" s="103"/>
      <c r="C13" s="103"/>
      <c r="D13" s="104"/>
    </row>
    <row r="14" spans="1:4" x14ac:dyDescent="0.25">
      <c r="A14" s="102">
        <f t="shared" si="0"/>
        <v>10</v>
      </c>
      <c r="B14" s="103"/>
      <c r="C14" s="103"/>
      <c r="D14" s="104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D14"/>
  <sheetViews>
    <sheetView zoomScale="115" zoomScaleNormal="115" workbookViewId="0">
      <selection activeCell="D18" sqref="D18"/>
    </sheetView>
  </sheetViews>
  <sheetFormatPr defaultRowHeight="15" x14ac:dyDescent="0.25"/>
  <cols>
    <col min="1" max="1" width="7" style="47" customWidth="1"/>
    <col min="2" max="2" width="38.42578125" style="47" customWidth="1"/>
    <col min="3" max="3" width="22.140625" style="47" customWidth="1"/>
    <col min="4" max="4" width="47.28515625" style="47" customWidth="1"/>
    <col min="5" max="16384" width="9.140625" style="47"/>
  </cols>
  <sheetData>
    <row r="1" spans="1:4" ht="60" customHeight="1" x14ac:dyDescent="0.25">
      <c r="D1" s="82" t="s">
        <v>167</v>
      </c>
    </row>
    <row r="2" spans="1:4" ht="64.5" customHeight="1" x14ac:dyDescent="0.25">
      <c r="A2" s="223" t="s">
        <v>168</v>
      </c>
      <c r="B2" s="223"/>
      <c r="C2" s="223"/>
      <c r="D2" s="223"/>
    </row>
    <row r="4" spans="1:4" ht="30.75" customHeight="1" x14ac:dyDescent="0.25">
      <c r="A4" s="101" t="s">
        <v>14</v>
      </c>
      <c r="B4" s="101" t="s">
        <v>55</v>
      </c>
      <c r="C4" s="101" t="s">
        <v>53</v>
      </c>
      <c r="D4" s="101" t="s">
        <v>166</v>
      </c>
    </row>
    <row r="5" spans="1:4" x14ac:dyDescent="0.25">
      <c r="A5" s="102">
        <v>1</v>
      </c>
      <c r="B5" s="102"/>
      <c r="C5" s="102"/>
      <c r="D5" s="102"/>
    </row>
    <row r="6" spans="1:4" x14ac:dyDescent="0.25">
      <c r="A6" s="102">
        <f>+A5+1</f>
        <v>2</v>
      </c>
      <c r="B6" s="103"/>
      <c r="C6" s="103"/>
      <c r="D6" s="104"/>
    </row>
    <row r="7" spans="1:4" x14ac:dyDescent="0.25">
      <c r="A7" s="102">
        <f t="shared" ref="A7:A14" si="0">+A6+1</f>
        <v>3</v>
      </c>
      <c r="B7" s="103"/>
      <c r="C7" s="103"/>
      <c r="D7" s="104"/>
    </row>
    <row r="8" spans="1:4" x14ac:dyDescent="0.25">
      <c r="A8" s="102">
        <f t="shared" si="0"/>
        <v>4</v>
      </c>
      <c r="B8" s="103"/>
      <c r="C8" s="103"/>
      <c r="D8" s="104"/>
    </row>
    <row r="9" spans="1:4" x14ac:dyDescent="0.25">
      <c r="A9" s="102">
        <f t="shared" si="0"/>
        <v>5</v>
      </c>
      <c r="B9" s="103"/>
      <c r="C9" s="103"/>
      <c r="D9" s="104"/>
    </row>
    <row r="10" spans="1:4" x14ac:dyDescent="0.25">
      <c r="A10" s="102">
        <f t="shared" si="0"/>
        <v>6</v>
      </c>
      <c r="B10" s="103"/>
      <c r="C10" s="103"/>
      <c r="D10" s="104"/>
    </row>
    <row r="11" spans="1:4" x14ac:dyDescent="0.25">
      <c r="A11" s="102">
        <f t="shared" si="0"/>
        <v>7</v>
      </c>
      <c r="B11" s="103"/>
      <c r="C11" s="103"/>
      <c r="D11" s="104"/>
    </row>
    <row r="12" spans="1:4" x14ac:dyDescent="0.25">
      <c r="A12" s="102">
        <f t="shared" si="0"/>
        <v>8</v>
      </c>
      <c r="B12" s="103"/>
      <c r="C12" s="103"/>
      <c r="D12" s="104"/>
    </row>
    <row r="13" spans="1:4" x14ac:dyDescent="0.25">
      <c r="A13" s="102">
        <f t="shared" si="0"/>
        <v>9</v>
      </c>
      <c r="B13" s="103"/>
      <c r="C13" s="103"/>
      <c r="D13" s="104"/>
    </row>
    <row r="14" spans="1:4" x14ac:dyDescent="0.25">
      <c r="A14" s="102">
        <f t="shared" si="0"/>
        <v>10</v>
      </c>
      <c r="B14" s="103"/>
      <c r="C14" s="103"/>
      <c r="D14" s="104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J16"/>
  <sheetViews>
    <sheetView zoomScaleNormal="100" workbookViewId="0">
      <selection activeCell="F16" sqref="F16"/>
    </sheetView>
  </sheetViews>
  <sheetFormatPr defaultRowHeight="15" x14ac:dyDescent="0.25"/>
  <cols>
    <col min="1" max="1" width="9.140625" style="47"/>
    <col min="2" max="2" width="52.85546875" style="47" customWidth="1"/>
    <col min="3" max="3" width="20.85546875" style="47" customWidth="1"/>
    <col min="4" max="4" width="55.85546875" style="47" customWidth="1"/>
    <col min="5" max="16384" width="9.140625" style="47"/>
  </cols>
  <sheetData>
    <row r="1" spans="1:10" ht="78.75" x14ac:dyDescent="0.25">
      <c r="A1" s="105"/>
      <c r="B1" s="106"/>
      <c r="C1" s="105"/>
      <c r="D1" s="107" t="s">
        <v>169</v>
      </c>
    </row>
    <row r="2" spans="1:10" ht="72.75" customHeight="1" x14ac:dyDescent="0.25">
      <c r="A2" s="223" t="s">
        <v>170</v>
      </c>
      <c r="B2" s="223"/>
      <c r="C2" s="223"/>
      <c r="D2" s="223"/>
      <c r="E2" s="108"/>
      <c r="F2" s="108"/>
      <c r="G2" s="108"/>
      <c r="H2" s="108"/>
      <c r="I2" s="108"/>
      <c r="J2" s="108"/>
    </row>
    <row r="3" spans="1:10" ht="19.5" x14ac:dyDescent="0.25">
      <c r="A3" s="234" t="s">
        <v>171</v>
      </c>
      <c r="B3" s="234"/>
      <c r="C3" s="234"/>
      <c r="D3" s="234"/>
    </row>
    <row r="4" spans="1:10" ht="18.75" x14ac:dyDescent="0.25">
      <c r="A4" s="105"/>
      <c r="B4" s="105"/>
      <c r="C4" s="105"/>
      <c r="D4" s="105"/>
    </row>
    <row r="5" spans="1:10" ht="24.75" customHeight="1" x14ac:dyDescent="0.25">
      <c r="A5" s="235" t="s">
        <v>14</v>
      </c>
      <c r="B5" s="235" t="s">
        <v>172</v>
      </c>
      <c r="C5" s="235" t="s">
        <v>173</v>
      </c>
      <c r="D5" s="235" t="s">
        <v>174</v>
      </c>
    </row>
    <row r="6" spans="1:10" ht="26.25" customHeight="1" x14ac:dyDescent="0.25">
      <c r="A6" s="235"/>
      <c r="B6" s="235"/>
      <c r="C6" s="235"/>
      <c r="D6" s="235"/>
    </row>
    <row r="7" spans="1:10" ht="18.75" x14ac:dyDescent="0.25">
      <c r="A7" s="109"/>
      <c r="B7" s="110"/>
      <c r="C7" s="110"/>
      <c r="D7" s="110"/>
    </row>
    <row r="8" spans="1:10" ht="18.75" x14ac:dyDescent="0.25">
      <c r="A8" s="109"/>
      <c r="B8" s="111"/>
      <c r="C8" s="109"/>
      <c r="D8" s="109"/>
    </row>
    <row r="9" spans="1:10" ht="18.75" x14ac:dyDescent="0.25">
      <c r="A9" s="109"/>
      <c r="B9" s="111"/>
      <c r="C9" s="110"/>
      <c r="D9" s="110"/>
    </row>
    <row r="10" spans="1:10" ht="18.75" x14ac:dyDescent="0.25">
      <c r="A10" s="109"/>
      <c r="B10" s="111"/>
      <c r="C10" s="110"/>
      <c r="D10" s="110"/>
    </row>
    <row r="11" spans="1:10" ht="18.75" x14ac:dyDescent="0.25">
      <c r="A11" s="109"/>
      <c r="B11" s="111"/>
      <c r="C11" s="109"/>
      <c r="D11" s="110"/>
    </row>
    <row r="12" spans="1:10" ht="18.75" x14ac:dyDescent="0.25">
      <c r="A12" s="109"/>
      <c r="B12" s="110"/>
      <c r="C12" s="110"/>
      <c r="D12" s="110"/>
    </row>
    <row r="15" spans="1:10" ht="15.75" customHeight="1" x14ac:dyDescent="0.25">
      <c r="A15" s="233" t="s">
        <v>175</v>
      </c>
      <c r="B15" s="233"/>
      <c r="C15" s="233"/>
      <c r="D15" s="233"/>
    </row>
    <row r="16" spans="1:10" x14ac:dyDescent="0.25">
      <c r="A16" s="233"/>
      <c r="B16" s="233"/>
      <c r="C16" s="233"/>
      <c r="D16" s="233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K30"/>
  <sheetViews>
    <sheetView zoomScaleNormal="100" workbookViewId="0">
      <selection activeCell="A4" sqref="A4:K4"/>
    </sheetView>
  </sheetViews>
  <sheetFormatPr defaultRowHeight="15" x14ac:dyDescent="0.25"/>
  <cols>
    <col min="1" max="1" width="6.7109375" style="47" customWidth="1"/>
    <col min="2" max="2" width="24.7109375" style="47" customWidth="1"/>
    <col min="3" max="3" width="14.5703125" style="47" customWidth="1"/>
    <col min="4" max="6" width="27.42578125" style="47" customWidth="1"/>
    <col min="7" max="7" width="11" style="47" customWidth="1"/>
    <col min="8" max="8" width="18" style="47" customWidth="1"/>
    <col min="9" max="9" width="12.42578125" style="47" customWidth="1"/>
    <col min="10" max="10" width="13.7109375" style="47" customWidth="1"/>
    <col min="11" max="11" width="14.85546875" style="47" customWidth="1"/>
    <col min="12" max="16384" width="9.140625" style="47"/>
  </cols>
  <sheetData>
    <row r="1" spans="1:11" ht="66" customHeight="1" x14ac:dyDescent="0.25">
      <c r="A1" s="8"/>
      <c r="B1" s="8"/>
      <c r="C1" s="8"/>
      <c r="D1" s="8"/>
      <c r="E1" s="8"/>
      <c r="H1" s="222" t="s">
        <v>93</v>
      </c>
      <c r="I1" s="160"/>
      <c r="J1" s="160"/>
      <c r="K1" s="160"/>
    </row>
    <row r="2" spans="1:11" ht="18.75" x14ac:dyDescent="0.25">
      <c r="A2" s="8"/>
      <c r="B2" s="8"/>
      <c r="C2" s="8"/>
      <c r="D2" s="8"/>
      <c r="E2" s="8"/>
      <c r="I2" s="160"/>
      <c r="J2" s="160"/>
      <c r="K2" s="160"/>
    </row>
    <row r="3" spans="1:11" ht="63" customHeight="1" x14ac:dyDescent="0.25">
      <c r="A3" s="163" t="s">
        <v>212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ht="18.75" x14ac:dyDescent="0.25">
      <c r="A4" s="164" t="s">
        <v>31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1" ht="37.5" x14ac:dyDescent="0.25">
      <c r="A5" s="8"/>
      <c r="B5" s="14" t="s">
        <v>32</v>
      </c>
      <c r="C5" s="14"/>
      <c r="D5" s="8"/>
      <c r="E5" s="8"/>
      <c r="F5" s="8"/>
      <c r="G5" s="8"/>
      <c r="H5" s="8"/>
      <c r="I5" s="8"/>
      <c r="J5" s="8"/>
      <c r="K5" s="42"/>
    </row>
    <row r="6" spans="1:11" s="72" customFormat="1" ht="35.25" customHeight="1" x14ac:dyDescent="0.25">
      <c r="A6" s="246" t="s">
        <v>14</v>
      </c>
      <c r="B6" s="246" t="s">
        <v>26</v>
      </c>
      <c r="C6" s="246" t="s">
        <v>53</v>
      </c>
      <c r="D6" s="246" t="s">
        <v>35</v>
      </c>
      <c r="E6" s="246" t="s">
        <v>39</v>
      </c>
      <c r="F6" s="246" t="s">
        <v>76</v>
      </c>
      <c r="G6" s="246" t="s">
        <v>30</v>
      </c>
      <c r="H6" s="246"/>
      <c r="I6" s="246" t="s">
        <v>81</v>
      </c>
      <c r="J6" s="246"/>
      <c r="K6" s="246"/>
    </row>
    <row r="7" spans="1:11" s="72" customFormat="1" ht="48" customHeight="1" x14ac:dyDescent="0.25">
      <c r="A7" s="246"/>
      <c r="B7" s="246"/>
      <c r="C7" s="246"/>
      <c r="D7" s="246"/>
      <c r="E7" s="246"/>
      <c r="F7" s="246"/>
      <c r="G7" s="71" t="s">
        <v>34</v>
      </c>
      <c r="H7" s="71" t="s">
        <v>23</v>
      </c>
      <c r="I7" s="71" t="s">
        <v>82</v>
      </c>
      <c r="J7" s="71" t="s">
        <v>83</v>
      </c>
      <c r="K7" s="71" t="s">
        <v>84</v>
      </c>
    </row>
    <row r="8" spans="1:11" ht="18.75" customHeight="1" x14ac:dyDescent="0.25">
      <c r="A8" s="118">
        <v>1</v>
      </c>
      <c r="B8" s="247" t="s">
        <v>97</v>
      </c>
      <c r="C8" s="248"/>
      <c r="D8" s="248"/>
      <c r="E8" s="248"/>
      <c r="F8" s="248"/>
      <c r="G8" s="248"/>
      <c r="H8" s="248"/>
      <c r="I8" s="248"/>
      <c r="J8" s="248"/>
      <c r="K8" s="249"/>
    </row>
    <row r="9" spans="1:11" ht="18.75" x14ac:dyDescent="0.25">
      <c r="A9" s="39">
        <f>+A8+1</f>
        <v>2</v>
      </c>
      <c r="B9" s="40"/>
      <c r="C9" s="40"/>
      <c r="D9" s="39"/>
      <c r="E9" s="39"/>
      <c r="F9" s="39"/>
      <c r="G9" s="39"/>
      <c r="H9" s="39"/>
      <c r="I9" s="39"/>
      <c r="J9" s="39"/>
      <c r="K9" s="41"/>
    </row>
    <row r="10" spans="1:11" ht="18.75" x14ac:dyDescent="0.25">
      <c r="A10" s="39">
        <f t="shared" ref="A10" si="0">+A9+1</f>
        <v>3</v>
      </c>
      <c r="B10" s="40"/>
      <c r="C10" s="40"/>
      <c r="D10" s="39"/>
      <c r="E10" s="39"/>
      <c r="F10" s="39"/>
      <c r="G10" s="39"/>
      <c r="H10" s="39"/>
      <c r="I10" s="39"/>
      <c r="J10" s="39"/>
      <c r="K10" s="41"/>
    </row>
    <row r="11" spans="1:11" ht="18.75" x14ac:dyDescent="0.25">
      <c r="A11" s="165" t="s">
        <v>22</v>
      </c>
      <c r="B11" s="165"/>
      <c r="C11" s="70" t="s">
        <v>80</v>
      </c>
      <c r="D11" s="70">
        <f t="shared" ref="D11:I11" si="1">SUM(D8:D10)</f>
        <v>0</v>
      </c>
      <c r="E11" s="70">
        <f t="shared" si="1"/>
        <v>0</v>
      </c>
      <c r="F11" s="70">
        <f t="shared" si="1"/>
        <v>0</v>
      </c>
      <c r="G11" s="70">
        <f t="shared" si="1"/>
        <v>0</v>
      </c>
      <c r="H11" s="70">
        <f t="shared" si="1"/>
        <v>0</v>
      </c>
      <c r="I11" s="70">
        <f t="shared" si="1"/>
        <v>0</v>
      </c>
      <c r="J11" s="70">
        <v>0</v>
      </c>
      <c r="K11" s="70">
        <f>SUM(K8:K10)</f>
        <v>0</v>
      </c>
    </row>
    <row r="13" spans="1:11" ht="18.75" x14ac:dyDescent="0.25">
      <c r="A13" s="8"/>
      <c r="B13" s="69" t="s">
        <v>33</v>
      </c>
      <c r="C13" s="14"/>
      <c r="D13" s="8"/>
      <c r="E13" s="8"/>
      <c r="F13" s="42"/>
      <c r="G13" s="42"/>
      <c r="H13" s="42"/>
      <c r="I13" s="8"/>
      <c r="J13" s="8"/>
      <c r="K13" s="42"/>
    </row>
    <row r="14" spans="1:11" ht="15" customHeight="1" x14ac:dyDescent="0.25">
      <c r="A14" s="246" t="s">
        <v>14</v>
      </c>
      <c r="B14" s="246" t="s">
        <v>27</v>
      </c>
      <c r="C14" s="246" t="s">
        <v>53</v>
      </c>
      <c r="D14" s="246" t="s">
        <v>35</v>
      </c>
      <c r="E14" s="246" t="s">
        <v>39</v>
      </c>
      <c r="F14" s="246" t="s">
        <v>76</v>
      </c>
      <c r="G14" s="236" t="s">
        <v>29</v>
      </c>
      <c r="H14" s="237"/>
      <c r="I14" s="237"/>
      <c r="J14" s="237"/>
      <c r="K14" s="238"/>
    </row>
    <row r="15" spans="1:11" ht="48.6" customHeight="1" x14ac:dyDescent="0.25">
      <c r="A15" s="246"/>
      <c r="B15" s="246"/>
      <c r="C15" s="246"/>
      <c r="D15" s="246"/>
      <c r="E15" s="246"/>
      <c r="F15" s="246"/>
      <c r="G15" s="239"/>
      <c r="H15" s="240"/>
      <c r="I15" s="240"/>
      <c r="J15" s="240"/>
      <c r="K15" s="241"/>
    </row>
    <row r="16" spans="1:11" ht="18.75" x14ac:dyDescent="0.25">
      <c r="A16" s="39">
        <v>1</v>
      </c>
      <c r="B16" s="40"/>
      <c r="C16" s="40"/>
      <c r="D16" s="39"/>
      <c r="E16" s="39"/>
      <c r="F16" s="39"/>
      <c r="G16" s="242"/>
      <c r="H16" s="243"/>
      <c r="I16" s="243"/>
      <c r="J16" s="243"/>
      <c r="K16" s="244"/>
    </row>
    <row r="17" spans="1:11" ht="18.75" x14ac:dyDescent="0.25">
      <c r="A17" s="39">
        <f>+A16+1</f>
        <v>2</v>
      </c>
      <c r="B17" s="40"/>
      <c r="C17" s="40"/>
      <c r="D17" s="39"/>
      <c r="E17" s="39"/>
      <c r="F17" s="39"/>
      <c r="G17" s="242"/>
      <c r="H17" s="243"/>
      <c r="I17" s="243"/>
      <c r="J17" s="243"/>
      <c r="K17" s="244"/>
    </row>
    <row r="18" spans="1:11" ht="18.75" x14ac:dyDescent="0.25">
      <c r="A18" s="39">
        <f t="shared" ref="A18" si="2">+A17+1</f>
        <v>3</v>
      </c>
      <c r="B18" s="40"/>
      <c r="C18" s="40"/>
      <c r="D18" s="39"/>
      <c r="E18" s="39"/>
      <c r="F18" s="39"/>
      <c r="G18" s="242"/>
      <c r="H18" s="243"/>
      <c r="I18" s="243"/>
      <c r="J18" s="243"/>
      <c r="K18" s="244"/>
    </row>
    <row r="19" spans="1:11" ht="18.75" x14ac:dyDescent="0.25">
      <c r="A19" s="165" t="s">
        <v>22</v>
      </c>
      <c r="B19" s="165"/>
      <c r="C19" s="70" t="s">
        <v>80</v>
      </c>
      <c r="D19" s="70">
        <f>SUM(D16:D18)</f>
        <v>0</v>
      </c>
      <c r="E19" s="70">
        <f>SUM(E16:E18)</f>
        <v>0</v>
      </c>
      <c r="F19" s="70">
        <f>SUM(F16:F18)</f>
        <v>0</v>
      </c>
      <c r="G19" s="242" t="s">
        <v>80</v>
      </c>
      <c r="H19" s="243"/>
      <c r="I19" s="243"/>
      <c r="J19" s="243"/>
      <c r="K19" s="244"/>
    </row>
    <row r="22" spans="1:11" ht="18.75" x14ac:dyDescent="0.25">
      <c r="A22" s="8"/>
      <c r="B22" s="69" t="s">
        <v>47</v>
      </c>
      <c r="C22" s="14"/>
      <c r="D22" s="8"/>
      <c r="E22" s="8"/>
      <c r="F22" s="42"/>
      <c r="G22" s="42"/>
      <c r="H22" s="42"/>
      <c r="I22" s="8"/>
      <c r="J22" s="8"/>
      <c r="K22" s="42"/>
    </row>
    <row r="23" spans="1:11" ht="16.5" customHeight="1" x14ac:dyDescent="0.25">
      <c r="A23" s="246" t="s">
        <v>14</v>
      </c>
      <c r="B23" s="246" t="s">
        <v>50</v>
      </c>
      <c r="C23" s="246" t="s">
        <v>53</v>
      </c>
      <c r="D23" s="246" t="s">
        <v>51</v>
      </c>
      <c r="E23" s="246" t="s">
        <v>48</v>
      </c>
      <c r="F23" s="246" t="s">
        <v>77</v>
      </c>
      <c r="G23" s="236" t="s">
        <v>49</v>
      </c>
      <c r="H23" s="237"/>
      <c r="I23" s="237"/>
      <c r="J23" s="237"/>
      <c r="K23" s="238"/>
    </row>
    <row r="24" spans="1:11" ht="34.5" customHeight="1" x14ac:dyDescent="0.25">
      <c r="A24" s="246"/>
      <c r="B24" s="246"/>
      <c r="C24" s="246"/>
      <c r="D24" s="246"/>
      <c r="E24" s="246"/>
      <c r="F24" s="246"/>
      <c r="G24" s="239"/>
      <c r="H24" s="240"/>
      <c r="I24" s="240"/>
      <c r="J24" s="240"/>
      <c r="K24" s="241"/>
    </row>
    <row r="25" spans="1:11" ht="18.75" x14ac:dyDescent="0.25">
      <c r="A25" s="39">
        <v>1</v>
      </c>
      <c r="B25" s="40"/>
      <c r="C25" s="40"/>
      <c r="D25" s="39"/>
      <c r="E25" s="39"/>
      <c r="F25" s="39"/>
      <c r="G25" s="242"/>
      <c r="H25" s="243"/>
      <c r="I25" s="243"/>
      <c r="J25" s="243"/>
      <c r="K25" s="244"/>
    </row>
    <row r="26" spans="1:11" ht="18.75" x14ac:dyDescent="0.25">
      <c r="A26" s="39">
        <f>+A25+1</f>
        <v>2</v>
      </c>
      <c r="B26" s="40"/>
      <c r="C26" s="40"/>
      <c r="D26" s="39"/>
      <c r="E26" s="39"/>
      <c r="F26" s="39"/>
      <c r="G26" s="242"/>
      <c r="H26" s="243"/>
      <c r="I26" s="243"/>
      <c r="J26" s="243"/>
      <c r="K26" s="244"/>
    </row>
    <row r="27" spans="1:11" ht="18.75" x14ac:dyDescent="0.25">
      <c r="A27" s="39">
        <f t="shared" ref="A27" si="3">+A26+1</f>
        <v>3</v>
      </c>
      <c r="B27" s="40"/>
      <c r="C27" s="40"/>
      <c r="D27" s="39"/>
      <c r="E27" s="39"/>
      <c r="F27" s="39"/>
      <c r="G27" s="242"/>
      <c r="H27" s="243"/>
      <c r="I27" s="243"/>
      <c r="J27" s="243"/>
      <c r="K27" s="244"/>
    </row>
    <row r="28" spans="1:11" ht="18.75" x14ac:dyDescent="0.25">
      <c r="A28" s="165" t="s">
        <v>22</v>
      </c>
      <c r="B28" s="165"/>
      <c r="C28" s="70"/>
      <c r="D28" s="70">
        <f>SUM(D25:D27)</f>
        <v>0</v>
      </c>
      <c r="E28" s="70">
        <f>SUM(E25:E27)</f>
        <v>0</v>
      </c>
      <c r="F28" s="70">
        <f>SUM(F25:F27)</f>
        <v>0</v>
      </c>
      <c r="G28" s="242" t="s">
        <v>80</v>
      </c>
      <c r="H28" s="243"/>
      <c r="I28" s="243"/>
      <c r="J28" s="243"/>
      <c r="K28" s="244"/>
    </row>
    <row r="30" spans="1:11" x14ac:dyDescent="0.25">
      <c r="A30" s="245"/>
      <c r="B30" s="245"/>
      <c r="C30" s="245"/>
      <c r="D30" s="245"/>
      <c r="E30" s="245"/>
      <c r="F30" s="245"/>
      <c r="G30" s="245"/>
      <c r="H30" s="245"/>
      <c r="I30" s="245"/>
      <c r="J30" s="245"/>
      <c r="K30" s="245"/>
    </row>
  </sheetData>
  <mergeCells count="39">
    <mergeCell ref="B8:K8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G14:K15"/>
    <mergeCell ref="G16:K16"/>
    <mergeCell ref="G17:K17"/>
    <mergeCell ref="G18:K18"/>
    <mergeCell ref="G19:K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N14"/>
  <sheetViews>
    <sheetView view="pageBreakPreview" zoomScaleNormal="100" zoomScaleSheetLayoutView="100" workbookViewId="0">
      <selection activeCell="A4" sqref="A4"/>
    </sheetView>
  </sheetViews>
  <sheetFormatPr defaultColWidth="9.140625" defaultRowHeight="15.75" x14ac:dyDescent="0.25"/>
  <cols>
    <col min="1" max="1" width="6" style="43" customWidth="1"/>
    <col min="2" max="2" width="17.28515625" style="43" customWidth="1"/>
    <col min="3" max="3" width="13.7109375" style="43" customWidth="1"/>
    <col min="4" max="7" width="20.85546875" style="43" customWidth="1"/>
    <col min="8" max="8" width="17.5703125" style="43" customWidth="1"/>
    <col min="9" max="9" width="19.28515625" style="43" customWidth="1"/>
    <col min="10" max="10" width="14" style="43" customWidth="1"/>
    <col min="11" max="13" width="18.7109375" style="43" customWidth="1"/>
    <col min="14" max="14" width="15.7109375" style="43" customWidth="1"/>
    <col min="15" max="19" width="15.7109375" style="44" customWidth="1"/>
    <col min="20" max="16384" width="9.140625" style="44"/>
  </cols>
  <sheetData>
    <row r="1" spans="1:10" ht="66.75" customHeight="1" x14ac:dyDescent="0.25">
      <c r="H1" s="250" t="s">
        <v>94</v>
      </c>
      <c r="I1" s="250"/>
      <c r="J1" s="250"/>
    </row>
    <row r="3" spans="1:10" s="43" customFormat="1" ht="73.5" customHeight="1" x14ac:dyDescent="0.25">
      <c r="A3" s="227" t="s">
        <v>213</v>
      </c>
      <c r="B3" s="227"/>
      <c r="C3" s="227"/>
      <c r="D3" s="227"/>
      <c r="E3" s="227"/>
      <c r="F3" s="227"/>
      <c r="G3" s="227"/>
      <c r="H3" s="227"/>
      <c r="I3" s="227"/>
      <c r="J3" s="227"/>
    </row>
    <row r="5" spans="1:10" s="43" customFormat="1" ht="47.25" customHeight="1" x14ac:dyDescent="0.25">
      <c r="A5" s="254" t="s">
        <v>78</v>
      </c>
      <c r="B5" s="254" t="s">
        <v>40</v>
      </c>
      <c r="C5" s="254" t="s">
        <v>79</v>
      </c>
      <c r="D5" s="251" t="s">
        <v>41</v>
      </c>
      <c r="E5" s="252"/>
      <c r="F5" s="255" t="s">
        <v>46</v>
      </c>
      <c r="G5" s="255" t="s">
        <v>44</v>
      </c>
      <c r="H5" s="255" t="s">
        <v>71</v>
      </c>
      <c r="I5" s="255" t="s">
        <v>72</v>
      </c>
      <c r="J5" s="255" t="s">
        <v>25</v>
      </c>
    </row>
    <row r="6" spans="1:10" s="43" customFormat="1" ht="60.75" customHeight="1" x14ac:dyDescent="0.25">
      <c r="A6" s="254"/>
      <c r="B6" s="254"/>
      <c r="C6" s="254"/>
      <c r="D6" s="51" t="s">
        <v>42</v>
      </c>
      <c r="E6" s="51" t="s">
        <v>43</v>
      </c>
      <c r="F6" s="256"/>
      <c r="G6" s="256"/>
      <c r="H6" s="256"/>
      <c r="I6" s="256"/>
      <c r="J6" s="256"/>
    </row>
    <row r="7" spans="1:10" s="43" customFormat="1" ht="18.75" x14ac:dyDescent="0.25">
      <c r="A7" s="46">
        <v>1</v>
      </c>
      <c r="B7" s="257" t="s">
        <v>96</v>
      </c>
      <c r="C7" s="258"/>
      <c r="D7" s="258"/>
      <c r="E7" s="258"/>
      <c r="F7" s="258"/>
      <c r="G7" s="258"/>
      <c r="H7" s="258"/>
      <c r="I7" s="258"/>
      <c r="J7" s="259"/>
    </row>
    <row r="8" spans="1:10" s="43" customFormat="1" ht="15" x14ac:dyDescent="0.25">
      <c r="A8" s="46">
        <v>2</v>
      </c>
      <c r="B8" s="45"/>
      <c r="C8" s="68" t="s">
        <v>80</v>
      </c>
      <c r="D8" s="45"/>
      <c r="E8" s="45"/>
      <c r="F8" s="45"/>
      <c r="G8" s="45"/>
      <c r="H8" s="45"/>
      <c r="I8" s="45"/>
      <c r="J8" s="45"/>
    </row>
    <row r="9" spans="1:10" s="43" customFormat="1" ht="15" x14ac:dyDescent="0.25">
      <c r="A9" s="46">
        <v>3</v>
      </c>
      <c r="B9" s="45"/>
      <c r="C9" s="68" t="s">
        <v>80</v>
      </c>
      <c r="D9" s="45"/>
      <c r="E9" s="45"/>
      <c r="F9" s="45"/>
      <c r="G9" s="45"/>
      <c r="H9" s="45"/>
      <c r="I9" s="45"/>
      <c r="J9" s="45"/>
    </row>
    <row r="10" spans="1:10" s="43" customFormat="1" ht="15" x14ac:dyDescent="0.25">
      <c r="A10" s="46">
        <v>4</v>
      </c>
      <c r="B10" s="45"/>
      <c r="C10" s="68" t="s">
        <v>80</v>
      </c>
      <c r="D10" s="45"/>
      <c r="E10" s="45"/>
      <c r="F10" s="45"/>
      <c r="G10" s="45"/>
      <c r="H10" s="45"/>
      <c r="I10" s="45"/>
      <c r="J10" s="45"/>
    </row>
    <row r="11" spans="1:10" s="43" customFormat="1" ht="15" x14ac:dyDescent="0.25">
      <c r="A11" s="46">
        <v>5</v>
      </c>
      <c r="B11" s="45"/>
      <c r="C11" s="68" t="s">
        <v>80</v>
      </c>
      <c r="D11" s="45"/>
      <c r="E11" s="45"/>
      <c r="F11" s="45"/>
      <c r="G11" s="45"/>
      <c r="H11" s="45"/>
      <c r="I11" s="45"/>
      <c r="J11" s="45"/>
    </row>
    <row r="13" spans="1:10" s="43" customFormat="1" ht="30.75" customHeight="1" x14ac:dyDescent="0.25">
      <c r="A13" s="52"/>
      <c r="B13" s="253" t="s">
        <v>45</v>
      </c>
      <c r="C13" s="253"/>
      <c r="D13" s="253"/>
      <c r="E13" s="253"/>
      <c r="F13" s="253"/>
      <c r="G13" s="253"/>
      <c r="H13" s="253"/>
      <c r="I13" s="253"/>
      <c r="J13" s="253"/>
    </row>
    <row r="14" spans="1:10" ht="18.7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13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  <mergeCell ref="B7:J7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223" t="s">
        <v>52</v>
      </c>
      <c r="B5" s="223"/>
      <c r="C5" s="223"/>
      <c r="D5" s="223"/>
    </row>
    <row r="7" spans="1:4" ht="25.5" x14ac:dyDescent="0.25">
      <c r="A7" s="56" t="s">
        <v>24</v>
      </c>
      <c r="B7" s="56" t="s">
        <v>55</v>
      </c>
      <c r="C7" s="56" t="s">
        <v>53</v>
      </c>
      <c r="D7" s="56" t="s">
        <v>54</v>
      </c>
    </row>
    <row r="8" spans="1:4" x14ac:dyDescent="0.25">
      <c r="A8" s="53">
        <v>1</v>
      </c>
      <c r="B8" s="53"/>
      <c r="C8" s="53"/>
      <c r="D8" s="53"/>
    </row>
    <row r="9" spans="1:4" x14ac:dyDescent="0.25">
      <c r="A9" s="53">
        <f>+A8+1</f>
        <v>2</v>
      </c>
      <c r="B9" s="54"/>
      <c r="C9" s="54"/>
      <c r="D9" s="55"/>
    </row>
    <row r="10" spans="1:4" x14ac:dyDescent="0.25">
      <c r="A10" s="53">
        <f t="shared" ref="A10:A17" si="0">+A9+1</f>
        <v>3</v>
      </c>
      <c r="B10" s="54"/>
      <c r="C10" s="54"/>
      <c r="D10" s="55"/>
    </row>
    <row r="11" spans="1:4" x14ac:dyDescent="0.25">
      <c r="A11" s="53">
        <f t="shared" si="0"/>
        <v>4</v>
      </c>
      <c r="B11" s="54"/>
      <c r="C11" s="54"/>
      <c r="D11" s="55"/>
    </row>
    <row r="12" spans="1:4" x14ac:dyDescent="0.25">
      <c r="A12" s="53">
        <f t="shared" si="0"/>
        <v>5</v>
      </c>
      <c r="B12" s="54"/>
      <c r="C12" s="54"/>
      <c r="D12" s="55"/>
    </row>
    <row r="13" spans="1:4" x14ac:dyDescent="0.25">
      <c r="A13" s="53">
        <f t="shared" si="0"/>
        <v>6</v>
      </c>
      <c r="B13" s="54"/>
      <c r="C13" s="54"/>
      <c r="D13" s="55"/>
    </row>
    <row r="14" spans="1:4" x14ac:dyDescent="0.25">
      <c r="A14" s="53">
        <f t="shared" si="0"/>
        <v>7</v>
      </c>
      <c r="B14" s="54"/>
      <c r="C14" s="54"/>
      <c r="D14" s="55"/>
    </row>
    <row r="15" spans="1:4" x14ac:dyDescent="0.25">
      <c r="A15" s="53">
        <f t="shared" si="0"/>
        <v>8</v>
      </c>
      <c r="B15" s="54"/>
      <c r="C15" s="54"/>
      <c r="D15" s="55"/>
    </row>
    <row r="16" spans="1:4" x14ac:dyDescent="0.25">
      <c r="A16" s="53">
        <f t="shared" si="0"/>
        <v>9</v>
      </c>
      <c r="B16" s="54"/>
      <c r="C16" s="54"/>
      <c r="D16" s="55"/>
    </row>
    <row r="17" spans="1:4" x14ac:dyDescent="0.25">
      <c r="A17" s="53">
        <f t="shared" si="0"/>
        <v>10</v>
      </c>
      <c r="B17" s="54"/>
      <c r="C17" s="54"/>
      <c r="D17" s="55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P14"/>
  <sheetViews>
    <sheetView view="pageBreakPreview" zoomScale="85" zoomScaleNormal="85" zoomScaleSheetLayoutView="85" workbookViewId="0">
      <pane xSplit="4" ySplit="4" topLeftCell="E8" activePane="bottomRight" state="frozen"/>
      <selection activeCell="F9" sqref="F9"/>
      <selection pane="topRight" activeCell="F9" sqref="F9"/>
      <selection pane="bottomLeft" activeCell="F9" sqref="F9"/>
      <selection pane="bottomRight" activeCell="B8" sqref="B8"/>
    </sheetView>
  </sheetViews>
  <sheetFormatPr defaultColWidth="9.140625" defaultRowHeight="18.75" x14ac:dyDescent="0.25"/>
  <cols>
    <col min="1" max="1" width="8.140625" style="31" customWidth="1"/>
    <col min="2" max="2" width="28.85546875" style="33" customWidth="1"/>
    <col min="3" max="3" width="26.140625" style="33" customWidth="1"/>
    <col min="4" max="4" width="26.7109375" style="31" customWidth="1"/>
    <col min="5" max="5" width="19" style="33" customWidth="1"/>
    <col min="6" max="8" width="15.7109375" style="33" customWidth="1"/>
    <col min="9" max="9" width="20.5703125" style="33" customWidth="1"/>
    <col min="10" max="10" width="17.5703125" style="33" customWidth="1"/>
    <col min="11" max="12" width="18.140625" style="33" customWidth="1"/>
    <col min="13" max="13" width="16.7109375" style="31" customWidth="1"/>
    <col min="14" max="16" width="15.7109375" style="31" customWidth="1"/>
    <col min="17" max="20" width="18.7109375" style="31" customWidth="1"/>
    <col min="21" max="26" width="15.7109375" style="31" customWidth="1"/>
    <col min="27" max="16384" width="9.140625" style="31"/>
  </cols>
  <sheetData>
    <row r="1" spans="1:16" ht="93" customHeight="1" x14ac:dyDescent="0.25">
      <c r="G1" s="166" t="s">
        <v>89</v>
      </c>
      <c r="H1" s="166"/>
      <c r="I1" s="166"/>
      <c r="J1" s="166"/>
      <c r="K1" s="168"/>
      <c r="L1" s="168"/>
    </row>
    <row r="2" spans="1:16" x14ac:dyDescent="0.25">
      <c r="K2" s="168"/>
      <c r="L2" s="168"/>
    </row>
    <row r="3" spans="1:16" ht="60" customHeight="1" x14ac:dyDescent="0.25">
      <c r="A3" s="174" t="s">
        <v>206</v>
      </c>
      <c r="B3" s="174"/>
      <c r="C3" s="174"/>
      <c r="D3" s="174"/>
      <c r="E3" s="174"/>
      <c r="F3" s="174"/>
      <c r="G3" s="174"/>
      <c r="H3" s="174"/>
      <c r="I3" s="174"/>
      <c r="J3" s="174"/>
      <c r="K3" s="37"/>
      <c r="L3" s="37"/>
      <c r="M3" s="32"/>
      <c r="N3" s="32"/>
      <c r="O3" s="32"/>
      <c r="P3" s="32"/>
    </row>
    <row r="4" spans="1:16" x14ac:dyDescent="0.25">
      <c r="J4" s="34"/>
      <c r="L4" s="31"/>
    </row>
    <row r="5" spans="1:16" ht="39.75" customHeight="1" x14ac:dyDescent="0.25">
      <c r="A5" s="171" t="s">
        <v>14</v>
      </c>
      <c r="B5" s="169" t="s">
        <v>56</v>
      </c>
      <c r="C5" s="169" t="s">
        <v>57</v>
      </c>
      <c r="D5" s="169" t="s">
        <v>58</v>
      </c>
      <c r="E5" s="169" t="s">
        <v>59</v>
      </c>
      <c r="F5" s="173" t="s">
        <v>61</v>
      </c>
      <c r="G5" s="173"/>
      <c r="H5" s="169" t="s">
        <v>68</v>
      </c>
      <c r="I5" s="169" t="s">
        <v>69</v>
      </c>
      <c r="J5" s="169" t="s">
        <v>85</v>
      </c>
      <c r="L5" s="34"/>
    </row>
    <row r="6" spans="1:16" ht="159.75" customHeight="1" x14ac:dyDescent="0.25">
      <c r="A6" s="172"/>
      <c r="B6" s="170"/>
      <c r="C6" s="170"/>
      <c r="D6" s="170"/>
      <c r="E6" s="170"/>
      <c r="F6" s="57" t="s">
        <v>67</v>
      </c>
      <c r="G6" s="57" t="s">
        <v>70</v>
      </c>
      <c r="H6" s="170"/>
      <c r="I6" s="170"/>
      <c r="J6" s="170"/>
      <c r="L6" s="34"/>
    </row>
    <row r="7" spans="1:16" ht="36.75" customHeight="1" x14ac:dyDescent="0.25">
      <c r="A7" s="59">
        <v>1</v>
      </c>
      <c r="B7" s="175" t="s">
        <v>210</v>
      </c>
      <c r="C7" s="176"/>
      <c r="D7" s="176"/>
      <c r="E7" s="176"/>
      <c r="F7" s="176"/>
      <c r="G7" s="176"/>
      <c r="H7" s="176"/>
      <c r="I7" s="176"/>
      <c r="J7" s="177"/>
      <c r="L7" s="34"/>
    </row>
    <row r="8" spans="1:16" ht="36.75" customHeight="1" x14ac:dyDescent="0.25">
      <c r="A8" s="119" t="s">
        <v>98</v>
      </c>
      <c r="B8" s="120"/>
      <c r="C8" s="121"/>
      <c r="D8" s="121"/>
      <c r="E8" s="121"/>
      <c r="F8" s="121"/>
      <c r="G8" s="121"/>
      <c r="H8" s="121"/>
      <c r="I8" s="121"/>
      <c r="J8" s="122"/>
      <c r="K8" s="117"/>
      <c r="L8" s="34"/>
    </row>
    <row r="9" spans="1:16" ht="36.75" customHeight="1" x14ac:dyDescent="0.25">
      <c r="A9" s="119" t="s">
        <v>99</v>
      </c>
      <c r="B9" s="120"/>
      <c r="C9" s="121"/>
      <c r="D9" s="121"/>
      <c r="E9" s="121"/>
      <c r="F9" s="121"/>
      <c r="G9" s="121"/>
      <c r="H9" s="121"/>
      <c r="I9" s="121"/>
      <c r="J9" s="122"/>
      <c r="K9" s="117"/>
      <c r="L9" s="34"/>
    </row>
    <row r="10" spans="1:16" ht="36.75" customHeight="1" x14ac:dyDescent="0.25">
      <c r="A10" s="119" t="s">
        <v>100</v>
      </c>
      <c r="B10" s="120"/>
      <c r="C10" s="121"/>
      <c r="D10" s="121"/>
      <c r="E10" s="121"/>
      <c r="F10" s="121"/>
      <c r="G10" s="121"/>
      <c r="H10" s="121"/>
      <c r="I10" s="121"/>
      <c r="J10" s="122"/>
      <c r="K10" s="117"/>
      <c r="L10" s="34"/>
    </row>
    <row r="11" spans="1:16" ht="36.75" customHeight="1" x14ac:dyDescent="0.25">
      <c r="A11" s="119" t="s">
        <v>101</v>
      </c>
      <c r="B11" s="120"/>
      <c r="C11" s="121"/>
      <c r="D11" s="121"/>
      <c r="E11" s="121"/>
      <c r="F11" s="121"/>
      <c r="G11" s="121"/>
      <c r="H11" s="121"/>
      <c r="I11" s="121"/>
      <c r="J11" s="122"/>
      <c r="K11" s="117"/>
      <c r="L11" s="34"/>
    </row>
    <row r="12" spans="1:16" x14ac:dyDescent="0.25">
      <c r="L12" s="34"/>
    </row>
    <row r="13" spans="1:16" ht="4.5" customHeight="1" x14ac:dyDescent="0.25">
      <c r="L13" s="34"/>
    </row>
    <row r="14" spans="1:16" ht="66.75" customHeight="1" x14ac:dyDescent="0.25">
      <c r="A14" s="167" t="s">
        <v>86</v>
      </c>
      <c r="B14" s="167"/>
      <c r="C14" s="167"/>
      <c r="D14" s="167"/>
      <c r="E14" s="167"/>
      <c r="F14" s="167"/>
      <c r="G14" s="167"/>
      <c r="H14" s="167"/>
      <c r="I14" s="167"/>
      <c r="J14" s="167"/>
      <c r="K14" s="48"/>
      <c r="L14" s="48"/>
    </row>
  </sheetData>
  <mergeCells count="15">
    <mergeCell ref="G1:J1"/>
    <mergeCell ref="A14:J14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  <mergeCell ref="B7:J7"/>
  </mergeCells>
  <printOptions horizontalCentered="1"/>
  <pageMargins left="0.19685039370078741" right="0.19685039370078741" top="0.19685039370078741" bottom="0.19685039370078741" header="0" footer="0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00B0F0"/>
  </sheetPr>
  <dimension ref="A1:O26"/>
  <sheetViews>
    <sheetView zoomScaleNormal="100" zoomScaleSheetLayoutView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D11" sqref="D11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58.28515625" style="7" customWidth="1"/>
    <col min="4" max="5" width="24.140625" style="7" customWidth="1"/>
    <col min="6" max="6" width="52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59.25" customHeight="1" x14ac:dyDescent="0.25">
      <c r="E1" s="178" t="s">
        <v>87</v>
      </c>
      <c r="F1" s="178"/>
    </row>
    <row r="2" spans="1:15" ht="8.25" customHeight="1" x14ac:dyDescent="0.25">
      <c r="A2" s="7"/>
      <c r="F2" s="60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81" t="s">
        <v>208</v>
      </c>
      <c r="B3" s="181"/>
      <c r="C3" s="181"/>
      <c r="D3" s="181"/>
      <c r="E3" s="181"/>
      <c r="F3" s="181"/>
      <c r="G3" s="1"/>
      <c r="H3" s="1"/>
      <c r="I3" s="1"/>
      <c r="J3" s="1"/>
    </row>
    <row r="4" spans="1:15" ht="22.5" customHeight="1" x14ac:dyDescent="0.25">
      <c r="F4" s="113" t="s">
        <v>181</v>
      </c>
    </row>
    <row r="5" spans="1:15" ht="29.25" customHeight="1" x14ac:dyDescent="0.25">
      <c r="A5" s="179" t="s">
        <v>14</v>
      </c>
      <c r="B5" s="179" t="s">
        <v>15</v>
      </c>
      <c r="C5" s="179" t="s">
        <v>62</v>
      </c>
      <c r="D5" s="186" t="s">
        <v>16</v>
      </c>
      <c r="E5" s="186"/>
      <c r="F5" s="179" t="s">
        <v>36</v>
      </c>
      <c r="K5" s="4"/>
    </row>
    <row r="6" spans="1:15" ht="35.25" customHeight="1" x14ac:dyDescent="0.25">
      <c r="A6" s="180"/>
      <c r="B6" s="180"/>
      <c r="C6" s="180"/>
      <c r="D6" s="24" t="s">
        <v>17</v>
      </c>
      <c r="E6" s="24" t="s">
        <v>18</v>
      </c>
      <c r="F6" s="180"/>
      <c r="G6" s="7"/>
      <c r="H6" s="7"/>
      <c r="I6" s="7"/>
      <c r="J6" s="7"/>
      <c r="K6" s="4"/>
      <c r="L6" s="7"/>
      <c r="M6" s="7"/>
      <c r="N6" s="7"/>
      <c r="O6" s="7"/>
    </row>
    <row r="7" spans="1:15" x14ac:dyDescent="0.25">
      <c r="A7" s="182">
        <v>1</v>
      </c>
      <c r="B7" s="184" t="s">
        <v>19</v>
      </c>
      <c r="C7" s="62" t="s">
        <v>64</v>
      </c>
      <c r="D7" s="26"/>
      <c r="E7" s="26"/>
      <c r="F7" s="125"/>
    </row>
    <row r="8" spans="1:15" ht="30" x14ac:dyDescent="0.25">
      <c r="A8" s="183"/>
      <c r="B8" s="185"/>
      <c r="C8" s="63" t="s">
        <v>65</v>
      </c>
      <c r="D8" s="27">
        <v>14</v>
      </c>
      <c r="E8" s="27">
        <v>34689000</v>
      </c>
      <c r="F8" s="125" t="s">
        <v>176</v>
      </c>
    </row>
    <row r="9" spans="1:15" x14ac:dyDescent="0.25">
      <c r="A9" s="183"/>
      <c r="B9" s="185"/>
      <c r="C9" s="63" t="s">
        <v>66</v>
      </c>
      <c r="D9" s="27"/>
      <c r="E9" s="27"/>
      <c r="F9" s="125"/>
      <c r="G9" s="7"/>
      <c r="H9" s="7"/>
      <c r="I9" s="7"/>
      <c r="J9" s="7"/>
      <c r="K9" s="7"/>
      <c r="L9" s="7"/>
      <c r="M9" s="7"/>
      <c r="N9" s="7"/>
      <c r="O9" s="7"/>
    </row>
    <row r="10" spans="1:15" ht="30" x14ac:dyDescent="0.25">
      <c r="A10" s="183"/>
      <c r="B10" s="185"/>
      <c r="C10" s="64" t="s">
        <v>63</v>
      </c>
      <c r="D10" s="28">
        <v>18</v>
      </c>
      <c r="E10" s="28">
        <v>732283000</v>
      </c>
      <c r="F10" s="28" t="s">
        <v>176</v>
      </c>
    </row>
    <row r="11" spans="1:15" x14ac:dyDescent="0.25">
      <c r="A11" s="182">
        <f>+A7+1</f>
        <v>2</v>
      </c>
      <c r="B11" s="184" t="s">
        <v>20</v>
      </c>
      <c r="C11" s="62" t="s">
        <v>64</v>
      </c>
      <c r="D11" s="26"/>
      <c r="E11" s="26"/>
      <c r="F11" s="28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183"/>
      <c r="B12" s="185"/>
      <c r="C12" s="63" t="s">
        <v>65</v>
      </c>
      <c r="D12" s="124"/>
      <c r="E12" s="124"/>
      <c r="F12" s="28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183"/>
      <c r="B13" s="185"/>
      <c r="C13" s="65" t="s">
        <v>66</v>
      </c>
      <c r="D13" s="126"/>
      <c r="E13" s="126"/>
      <c r="F13" s="125"/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x14ac:dyDescent="0.25">
      <c r="A14" s="183"/>
      <c r="B14" s="185"/>
      <c r="C14" s="64" t="s">
        <v>63</v>
      </c>
      <c r="D14" s="125"/>
      <c r="E14" s="125"/>
      <c r="F14" s="28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182">
        <v>3</v>
      </c>
      <c r="B15" s="184" t="s">
        <v>21</v>
      </c>
      <c r="C15" s="62" t="s">
        <v>64</v>
      </c>
      <c r="D15" s="49"/>
      <c r="E15" s="49"/>
      <c r="F15" s="28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183"/>
      <c r="B16" s="185"/>
      <c r="C16" s="63" t="s">
        <v>65</v>
      </c>
      <c r="D16" s="50"/>
      <c r="E16" s="50"/>
      <c r="F16" s="28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183"/>
      <c r="B17" s="185"/>
      <c r="C17" s="63" t="s">
        <v>66</v>
      </c>
      <c r="D17" s="50"/>
      <c r="E17" s="50"/>
      <c r="F17" s="125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188"/>
      <c r="B18" s="189"/>
      <c r="C18" s="64" t="s">
        <v>63</v>
      </c>
      <c r="D18" s="28"/>
      <c r="E18" s="28"/>
      <c r="F18" s="28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182">
        <v>4</v>
      </c>
      <c r="B19" s="184" t="s">
        <v>37</v>
      </c>
      <c r="C19" s="62" t="s">
        <v>64</v>
      </c>
      <c r="D19" s="26"/>
      <c r="E19" s="26"/>
      <c r="F19" s="125"/>
    </row>
    <row r="20" spans="1:15" x14ac:dyDescent="0.25">
      <c r="A20" s="183"/>
      <c r="B20" s="185"/>
      <c r="C20" s="63" t="s">
        <v>65</v>
      </c>
      <c r="D20" s="27"/>
      <c r="E20" s="27"/>
      <c r="F20" s="125"/>
    </row>
    <row r="21" spans="1:15" x14ac:dyDescent="0.25">
      <c r="A21" s="183"/>
      <c r="B21" s="185"/>
      <c r="C21" s="63" t="s">
        <v>66</v>
      </c>
      <c r="D21" s="27"/>
      <c r="E21" s="27"/>
      <c r="F21" s="125"/>
    </row>
    <row r="22" spans="1:15" x14ac:dyDescent="0.25">
      <c r="A22" s="188"/>
      <c r="B22" s="189"/>
      <c r="C22" s="64" t="s">
        <v>63</v>
      </c>
      <c r="D22" s="28"/>
      <c r="E22" s="28"/>
      <c r="F22" s="125"/>
    </row>
    <row r="23" spans="1:15" ht="8.25" customHeight="1" x14ac:dyDescent="0.25"/>
    <row r="24" spans="1:15" ht="18.75" customHeight="1" x14ac:dyDescent="0.25">
      <c r="A24" s="187" t="s">
        <v>86</v>
      </c>
      <c r="B24" s="187"/>
      <c r="C24" s="187"/>
      <c r="D24" s="187"/>
      <c r="E24" s="187"/>
      <c r="F24" s="187"/>
      <c r="G24" s="48"/>
      <c r="H24" s="48"/>
      <c r="I24" s="48"/>
      <c r="J24" s="48"/>
      <c r="K24" s="48"/>
      <c r="L24" s="48"/>
      <c r="M24" s="48"/>
      <c r="N24" s="48"/>
    </row>
    <row r="25" spans="1:15" x14ac:dyDescent="0.25">
      <c r="A25" s="187"/>
      <c r="B25" s="187"/>
      <c r="C25" s="187"/>
      <c r="D25" s="187"/>
      <c r="E25" s="187"/>
      <c r="F25" s="187"/>
    </row>
    <row r="26" spans="1:15" ht="12.75" customHeight="1" x14ac:dyDescent="0.25">
      <c r="A26" s="187"/>
      <c r="B26" s="187"/>
      <c r="C26" s="187"/>
      <c r="D26" s="187"/>
      <c r="E26" s="187"/>
      <c r="F26" s="187"/>
    </row>
  </sheetData>
  <mergeCells count="16">
    <mergeCell ref="A24:F26"/>
    <mergeCell ref="A15:A18"/>
    <mergeCell ref="B15:B18"/>
    <mergeCell ref="A19:A22"/>
    <mergeCell ref="B19:B22"/>
    <mergeCell ref="A11:A14"/>
    <mergeCell ref="B11:B14"/>
    <mergeCell ref="D5:E5"/>
    <mergeCell ref="A7:A10"/>
    <mergeCell ref="B7:B10"/>
    <mergeCell ref="E1:F1"/>
    <mergeCell ref="F5:F6"/>
    <mergeCell ref="A3:F3"/>
    <mergeCell ref="A5:A6"/>
    <mergeCell ref="B5:B6"/>
    <mergeCell ref="C5:C6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tabColor rgb="FF00B0F0"/>
    <pageSetUpPr fitToPage="1"/>
  </sheetPr>
  <dimension ref="A1:L17"/>
  <sheetViews>
    <sheetView topLeftCell="A10" zoomScale="85" zoomScaleNormal="85" zoomScaleSheetLayoutView="85" workbookViewId="0">
      <selection activeCell="A3" sqref="A3"/>
    </sheetView>
  </sheetViews>
  <sheetFormatPr defaultColWidth="9.140625" defaultRowHeight="18.75" x14ac:dyDescent="0.25"/>
  <cols>
    <col min="1" max="1" width="9.7109375" style="35" bestFit="1" customWidth="1"/>
    <col min="2" max="2" width="12.85546875" style="38" customWidth="1"/>
    <col min="3" max="3" width="40.5703125" style="35" customWidth="1"/>
    <col min="4" max="4" width="37.140625" style="38" customWidth="1"/>
    <col min="5" max="5" width="22.85546875" style="38" customWidth="1"/>
    <col min="6" max="6" width="22.7109375" style="38" customWidth="1"/>
    <col min="7" max="7" width="35.42578125" style="38" customWidth="1"/>
    <col min="8" max="8" width="19" style="38" customWidth="1"/>
    <col min="9" max="9" width="24.7109375" style="38" customWidth="1"/>
    <col min="10" max="10" width="20.140625" style="38" customWidth="1"/>
    <col min="11" max="11" width="23.28515625" style="38" customWidth="1"/>
    <col min="12" max="12" width="24" style="38" customWidth="1"/>
    <col min="13" max="14" width="18.7109375" style="35" customWidth="1"/>
    <col min="15" max="20" width="15.7109375" style="35" customWidth="1"/>
    <col min="21" max="16384" width="9.140625" style="35"/>
  </cols>
  <sheetData>
    <row r="1" spans="1:12" ht="107.25" customHeight="1" x14ac:dyDescent="0.25">
      <c r="I1" s="190" t="s">
        <v>90</v>
      </c>
      <c r="J1" s="190"/>
      <c r="K1" s="190"/>
      <c r="L1" s="190"/>
    </row>
    <row r="2" spans="1:12" ht="77.25" customHeight="1" x14ac:dyDescent="0.25">
      <c r="A2" s="174" t="s">
        <v>209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x14ac:dyDescent="0.25">
      <c r="A3" s="115"/>
      <c r="L3" s="34"/>
    </row>
    <row r="4" spans="1:12" ht="49.5" customHeight="1" x14ac:dyDescent="0.25">
      <c r="A4" s="192" t="s">
        <v>14</v>
      </c>
      <c r="B4" s="192" t="s">
        <v>15</v>
      </c>
      <c r="C4" s="192" t="s">
        <v>7</v>
      </c>
      <c r="D4" s="192" t="s">
        <v>38</v>
      </c>
      <c r="E4" s="192" t="s">
        <v>11</v>
      </c>
      <c r="F4" s="192" t="s">
        <v>12</v>
      </c>
      <c r="G4" s="194" t="s">
        <v>61</v>
      </c>
      <c r="H4" s="194"/>
      <c r="I4" s="192" t="s">
        <v>8</v>
      </c>
      <c r="J4" s="192" t="s">
        <v>9</v>
      </c>
      <c r="K4" s="192" t="s">
        <v>10</v>
      </c>
      <c r="L4" s="192" t="s">
        <v>73</v>
      </c>
    </row>
    <row r="5" spans="1:12" ht="62.25" customHeight="1" x14ac:dyDescent="0.25">
      <c r="A5" s="193"/>
      <c r="B5" s="193"/>
      <c r="C5" s="193"/>
      <c r="D5" s="193"/>
      <c r="E5" s="193"/>
      <c r="F5" s="193"/>
      <c r="G5" s="67" t="s">
        <v>67</v>
      </c>
      <c r="H5" s="67" t="s">
        <v>70</v>
      </c>
      <c r="I5" s="193"/>
      <c r="J5" s="193"/>
      <c r="K5" s="193"/>
      <c r="L5" s="193"/>
    </row>
    <row r="6" spans="1:12" ht="49.5" customHeight="1" x14ac:dyDescent="0.25">
      <c r="A6" s="78" t="s">
        <v>98</v>
      </c>
      <c r="B6" s="73"/>
      <c r="C6" s="131"/>
      <c r="D6" s="116"/>
      <c r="E6" s="131"/>
      <c r="F6" s="73"/>
      <c r="G6" s="132"/>
      <c r="H6" s="133"/>
      <c r="I6" s="77"/>
      <c r="J6" s="130"/>
      <c r="K6" s="130"/>
      <c r="L6" s="73"/>
    </row>
    <row r="7" spans="1:12" ht="42" customHeight="1" x14ac:dyDescent="0.25">
      <c r="A7" s="78" t="s">
        <v>99</v>
      </c>
      <c r="B7" s="73"/>
      <c r="C7" s="74"/>
      <c r="D7" s="74"/>
      <c r="E7" s="73"/>
      <c r="F7" s="79"/>
      <c r="G7" s="74"/>
      <c r="H7" s="73"/>
      <c r="I7" s="77"/>
      <c r="J7" s="73"/>
      <c r="K7" s="73"/>
      <c r="L7" s="73"/>
    </row>
    <row r="8" spans="1:12" ht="42" customHeight="1" x14ac:dyDescent="0.25">
      <c r="A8" s="78" t="s">
        <v>100</v>
      </c>
      <c r="B8" s="73"/>
      <c r="C8" s="74"/>
      <c r="D8" s="74"/>
      <c r="E8" s="73"/>
      <c r="F8" s="73"/>
      <c r="G8" s="74"/>
      <c r="H8" s="73"/>
      <c r="I8" s="73"/>
      <c r="J8" s="73"/>
      <c r="K8" s="73"/>
      <c r="L8" s="73"/>
    </row>
    <row r="9" spans="1:12" ht="42" customHeight="1" x14ac:dyDescent="0.25">
      <c r="A9" s="78" t="s">
        <v>101</v>
      </c>
      <c r="B9" s="73"/>
      <c r="C9" s="74"/>
      <c r="D9" s="74"/>
      <c r="E9" s="73"/>
      <c r="F9" s="73"/>
      <c r="G9" s="74"/>
      <c r="H9" s="73"/>
      <c r="I9" s="73"/>
      <c r="J9" s="73"/>
      <c r="K9" s="73"/>
      <c r="L9" s="73"/>
    </row>
    <row r="10" spans="1:12" ht="42" customHeight="1" x14ac:dyDescent="0.25">
      <c r="A10" s="78" t="s">
        <v>102</v>
      </c>
      <c r="B10" s="73"/>
      <c r="C10" s="74"/>
      <c r="D10" s="74"/>
      <c r="E10" s="73"/>
      <c r="F10" s="73"/>
      <c r="G10" s="74"/>
      <c r="H10" s="73"/>
      <c r="I10" s="73"/>
      <c r="J10" s="73"/>
      <c r="K10" s="73"/>
      <c r="L10" s="73"/>
    </row>
    <row r="11" spans="1:12" ht="42" customHeight="1" x14ac:dyDescent="0.25">
      <c r="A11" s="78" t="s">
        <v>103</v>
      </c>
      <c r="B11" s="73"/>
      <c r="C11" s="74"/>
      <c r="D11" s="74"/>
      <c r="E11" s="73"/>
      <c r="F11" s="73"/>
      <c r="G11" s="74"/>
      <c r="H11" s="73"/>
      <c r="I11" s="73"/>
      <c r="J11" s="73"/>
      <c r="K11" s="73"/>
      <c r="L11" s="73"/>
    </row>
    <row r="12" spans="1:12" ht="42" customHeight="1" x14ac:dyDescent="0.25">
      <c r="A12" s="78" t="s">
        <v>104</v>
      </c>
      <c r="B12" s="73"/>
      <c r="C12" s="74"/>
      <c r="D12" s="74"/>
      <c r="E12" s="73"/>
      <c r="F12" s="73"/>
      <c r="G12" s="74"/>
      <c r="H12" s="73"/>
      <c r="I12" s="77"/>
      <c r="J12" s="73"/>
      <c r="K12" s="73"/>
      <c r="L12" s="73"/>
    </row>
    <row r="13" spans="1:12" ht="42" customHeight="1" x14ac:dyDescent="0.25">
      <c r="A13" s="78" t="s">
        <v>105</v>
      </c>
      <c r="B13" s="73"/>
      <c r="C13" s="80"/>
      <c r="D13" s="74"/>
      <c r="E13" s="73"/>
      <c r="F13" s="73"/>
      <c r="G13" s="74"/>
      <c r="H13" s="73"/>
      <c r="I13" s="77"/>
      <c r="J13" s="73"/>
      <c r="K13" s="73"/>
      <c r="L13" s="73"/>
    </row>
    <row r="14" spans="1:12" ht="42" customHeight="1" x14ac:dyDescent="0.25">
      <c r="A14" s="78" t="s">
        <v>106</v>
      </c>
      <c r="B14" s="73"/>
      <c r="C14" s="74"/>
      <c r="D14" s="74"/>
      <c r="E14" s="73"/>
      <c r="F14" s="81"/>
      <c r="G14" s="74"/>
      <c r="H14" s="73"/>
      <c r="I14" s="77"/>
      <c r="J14" s="73"/>
      <c r="K14" s="73"/>
      <c r="L14" s="73"/>
    </row>
    <row r="15" spans="1:12" ht="42" customHeight="1" x14ac:dyDescent="0.25">
      <c r="A15" s="195" t="s">
        <v>22</v>
      </c>
      <c r="B15" s="196"/>
      <c r="C15" s="12"/>
      <c r="D15" s="36"/>
      <c r="E15" s="36"/>
      <c r="F15" s="36"/>
      <c r="G15" s="36"/>
      <c r="H15" s="36"/>
      <c r="I15" s="36"/>
      <c r="J15" s="36"/>
      <c r="K15" s="36"/>
      <c r="L15" s="36">
        <f>SUM(L6:L14)</f>
        <v>0</v>
      </c>
    </row>
    <row r="16" spans="1:12" ht="14.25" customHeight="1" x14ac:dyDescent="0.25"/>
    <row r="17" spans="1:12" ht="54" customHeight="1" x14ac:dyDescent="0.25">
      <c r="A17" s="191" t="s">
        <v>86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</row>
  </sheetData>
  <mergeCells count="15">
    <mergeCell ref="A2:L2"/>
    <mergeCell ref="I1:L1"/>
    <mergeCell ref="A17:L17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  <mergeCell ref="A15:B15"/>
  </mergeCells>
  <printOptions horizontalCentered="1"/>
  <pageMargins left="0.19685039370078741" right="0.19685039370078741" top="0.39370078740157483" bottom="0.19685039370078741" header="0" footer="0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rgb="FF00B0F0"/>
    <pageSetUpPr fitToPage="1"/>
  </sheetPr>
  <dimension ref="A1:L49"/>
  <sheetViews>
    <sheetView zoomScale="85" zoomScaleNormal="85" zoomScaleSheetLayoutView="85" workbookViewId="0">
      <pane ySplit="6" topLeftCell="A7" activePane="bottomLeft" state="frozen"/>
      <selection activeCell="B1" sqref="B1"/>
      <selection pane="bottomLeft" activeCell="L23" activeCellId="3" sqref="L8:L19 L26 L27 L23"/>
    </sheetView>
  </sheetViews>
  <sheetFormatPr defaultColWidth="9.140625" defaultRowHeight="18.75" x14ac:dyDescent="0.25"/>
  <cols>
    <col min="1" max="1" width="8.140625" style="128" customWidth="1"/>
    <col min="2" max="2" width="14.28515625" style="33" customWidth="1"/>
    <col min="3" max="3" width="45.5703125" style="31" customWidth="1"/>
    <col min="4" max="4" width="36.5703125" style="33" customWidth="1"/>
    <col min="5" max="5" width="24.140625" style="33" customWidth="1"/>
    <col min="6" max="6" width="33.28515625" style="33" customWidth="1"/>
    <col min="7" max="7" width="35.28515625" style="129" customWidth="1"/>
    <col min="8" max="8" width="28" style="33" customWidth="1"/>
    <col min="9" max="9" width="27.42578125" style="33" customWidth="1"/>
    <col min="10" max="10" width="25.140625" style="33" customWidth="1"/>
    <col min="11" max="11" width="24.85546875" style="127" customWidth="1"/>
    <col min="12" max="12" width="27.140625" style="127" customWidth="1"/>
    <col min="13" max="16384" width="9.140625" style="31"/>
  </cols>
  <sheetData>
    <row r="1" spans="1:12" ht="84.75" customHeight="1" x14ac:dyDescent="0.25">
      <c r="I1" s="166" t="s">
        <v>91</v>
      </c>
      <c r="J1" s="166"/>
      <c r="K1" s="166"/>
      <c r="L1" s="166"/>
    </row>
    <row r="2" spans="1:12" x14ac:dyDescent="0.25">
      <c r="K2" s="200"/>
      <c r="L2" s="200"/>
    </row>
    <row r="3" spans="1:12" ht="81.75" customHeight="1" x14ac:dyDescent="0.25">
      <c r="A3" s="174" t="s">
        <v>207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x14ac:dyDescent="0.25">
      <c r="L4" s="34"/>
    </row>
    <row r="5" spans="1:12" ht="45" customHeight="1" x14ac:dyDescent="0.25">
      <c r="A5" s="197" t="s">
        <v>14</v>
      </c>
      <c r="B5" s="197" t="s">
        <v>15</v>
      </c>
      <c r="C5" s="197" t="s">
        <v>7</v>
      </c>
      <c r="D5" s="197" t="s">
        <v>38</v>
      </c>
      <c r="E5" s="197" t="s">
        <v>11</v>
      </c>
      <c r="F5" s="197" t="s">
        <v>12</v>
      </c>
      <c r="G5" s="201" t="s">
        <v>61</v>
      </c>
      <c r="H5" s="201"/>
      <c r="I5" s="197" t="s">
        <v>8</v>
      </c>
      <c r="J5" s="197" t="s">
        <v>9</v>
      </c>
      <c r="K5" s="197" t="s">
        <v>10</v>
      </c>
      <c r="L5" s="197" t="s">
        <v>74</v>
      </c>
    </row>
    <row r="6" spans="1:12" ht="61.5" customHeight="1" x14ac:dyDescent="0.25">
      <c r="A6" s="197"/>
      <c r="B6" s="197"/>
      <c r="C6" s="197"/>
      <c r="D6" s="197"/>
      <c r="E6" s="197"/>
      <c r="F6" s="197"/>
      <c r="G6" s="148" t="s">
        <v>67</v>
      </c>
      <c r="H6" s="148" t="s">
        <v>70</v>
      </c>
      <c r="I6" s="197"/>
      <c r="J6" s="197"/>
      <c r="K6" s="197"/>
      <c r="L6" s="197"/>
    </row>
    <row r="7" spans="1:12" ht="45.75" customHeight="1" x14ac:dyDescent="0.25">
      <c r="A7" s="149">
        <v>1</v>
      </c>
      <c r="B7" s="149" t="s">
        <v>19</v>
      </c>
      <c r="C7" s="154" t="s">
        <v>190</v>
      </c>
      <c r="D7" s="149" t="s">
        <v>109</v>
      </c>
      <c r="E7" s="150" t="s">
        <v>108</v>
      </c>
      <c r="F7" s="149" t="s">
        <v>214</v>
      </c>
      <c r="G7" s="151" t="s">
        <v>215</v>
      </c>
      <c r="H7" s="152">
        <v>201678867</v>
      </c>
      <c r="I7" s="149" t="s">
        <v>185</v>
      </c>
      <c r="J7" s="130">
        <v>15000</v>
      </c>
      <c r="K7" s="130">
        <v>1000</v>
      </c>
      <c r="L7" s="142">
        <f>+J7*K7/1000</f>
        <v>15000</v>
      </c>
    </row>
    <row r="8" spans="1:12" ht="56.25" x14ac:dyDescent="0.25">
      <c r="A8" s="142">
        <f>+A7+1</f>
        <v>2</v>
      </c>
      <c r="B8" s="149" t="s">
        <v>19</v>
      </c>
      <c r="C8" s="154" t="s">
        <v>219</v>
      </c>
      <c r="D8" s="149" t="s">
        <v>109</v>
      </c>
      <c r="E8" s="149" t="s">
        <v>110</v>
      </c>
      <c r="F8" s="142" t="s">
        <v>217</v>
      </c>
      <c r="G8" s="151" t="s">
        <v>216</v>
      </c>
      <c r="H8" s="152">
        <v>310789888</v>
      </c>
      <c r="I8" s="142" t="s">
        <v>220</v>
      </c>
      <c r="J8" s="130">
        <v>60</v>
      </c>
      <c r="K8" s="130">
        <v>6500</v>
      </c>
      <c r="L8" s="149">
        <f t="shared" ref="L8:L37" si="0">+J8*K8/1000</f>
        <v>390</v>
      </c>
    </row>
    <row r="9" spans="1:12" ht="56.25" x14ac:dyDescent="0.25">
      <c r="A9" s="142">
        <f t="shared" ref="A9:A24" si="1">+A8+1</f>
        <v>3</v>
      </c>
      <c r="B9" s="149" t="s">
        <v>19</v>
      </c>
      <c r="C9" s="147" t="s">
        <v>219</v>
      </c>
      <c r="D9" s="149" t="s">
        <v>109</v>
      </c>
      <c r="E9" s="149" t="s">
        <v>110</v>
      </c>
      <c r="F9" s="142" t="s">
        <v>218</v>
      </c>
      <c r="G9" s="151" t="s">
        <v>216</v>
      </c>
      <c r="H9" s="152">
        <v>310789888</v>
      </c>
      <c r="I9" s="149" t="s">
        <v>220</v>
      </c>
      <c r="J9" s="130">
        <v>60</v>
      </c>
      <c r="K9" s="130">
        <v>6500</v>
      </c>
      <c r="L9" s="149">
        <f t="shared" si="0"/>
        <v>390</v>
      </c>
    </row>
    <row r="10" spans="1:12" ht="56.25" x14ac:dyDescent="0.25">
      <c r="A10" s="142">
        <f t="shared" si="1"/>
        <v>4</v>
      </c>
      <c r="B10" s="149" t="s">
        <v>19</v>
      </c>
      <c r="C10" s="155" t="s">
        <v>223</v>
      </c>
      <c r="D10" s="149" t="s">
        <v>109</v>
      </c>
      <c r="E10" s="149" t="s">
        <v>110</v>
      </c>
      <c r="F10" s="142" t="s">
        <v>221</v>
      </c>
      <c r="G10" s="143" t="s">
        <v>222</v>
      </c>
      <c r="H10" s="146">
        <v>305582705</v>
      </c>
      <c r="I10" s="149" t="s">
        <v>220</v>
      </c>
      <c r="J10" s="130">
        <v>10</v>
      </c>
      <c r="K10" s="130">
        <v>118451</v>
      </c>
      <c r="L10" s="149">
        <f t="shared" si="0"/>
        <v>1184.51</v>
      </c>
    </row>
    <row r="11" spans="1:12" ht="56.25" x14ac:dyDescent="0.25">
      <c r="A11" s="149">
        <f t="shared" si="1"/>
        <v>5</v>
      </c>
      <c r="B11" s="149" t="s">
        <v>19</v>
      </c>
      <c r="C11" s="147" t="s">
        <v>195</v>
      </c>
      <c r="D11" s="149" t="s">
        <v>109</v>
      </c>
      <c r="E11" s="149" t="s">
        <v>110</v>
      </c>
      <c r="F11" s="142" t="s">
        <v>225</v>
      </c>
      <c r="G11" s="143" t="s">
        <v>224</v>
      </c>
      <c r="H11" s="146">
        <v>310918006</v>
      </c>
      <c r="I11" s="149" t="s">
        <v>220</v>
      </c>
      <c r="J11" s="130">
        <v>200</v>
      </c>
      <c r="K11" s="130">
        <v>1222</v>
      </c>
      <c r="L11" s="149">
        <f t="shared" si="0"/>
        <v>244.4</v>
      </c>
    </row>
    <row r="12" spans="1:12" ht="56.25" x14ac:dyDescent="0.25">
      <c r="A12" s="149">
        <f t="shared" si="1"/>
        <v>6</v>
      </c>
      <c r="B12" s="149" t="s">
        <v>19</v>
      </c>
      <c r="C12" s="147" t="s">
        <v>204</v>
      </c>
      <c r="D12" s="149" t="s">
        <v>109</v>
      </c>
      <c r="E12" s="149" t="s">
        <v>110</v>
      </c>
      <c r="F12" s="142" t="s">
        <v>227</v>
      </c>
      <c r="G12" s="143" t="s">
        <v>226</v>
      </c>
      <c r="H12" s="146">
        <v>308137384</v>
      </c>
      <c r="I12" s="142" t="s">
        <v>228</v>
      </c>
      <c r="J12" s="130">
        <v>40</v>
      </c>
      <c r="K12" s="130">
        <v>6000</v>
      </c>
      <c r="L12" s="149">
        <f t="shared" si="0"/>
        <v>240</v>
      </c>
    </row>
    <row r="13" spans="1:12" ht="56.25" x14ac:dyDescent="0.25">
      <c r="A13" s="149">
        <f t="shared" si="1"/>
        <v>7</v>
      </c>
      <c r="B13" s="149" t="s">
        <v>19</v>
      </c>
      <c r="C13" s="154" t="s">
        <v>231</v>
      </c>
      <c r="D13" s="149" t="s">
        <v>109</v>
      </c>
      <c r="E13" s="149" t="s">
        <v>110</v>
      </c>
      <c r="F13" s="142" t="s">
        <v>230</v>
      </c>
      <c r="G13" s="143" t="s">
        <v>229</v>
      </c>
      <c r="H13" s="146">
        <v>309710430</v>
      </c>
      <c r="I13" s="142" t="s">
        <v>220</v>
      </c>
      <c r="J13" s="130">
        <v>4</v>
      </c>
      <c r="K13" s="130">
        <v>187000</v>
      </c>
      <c r="L13" s="149">
        <f t="shared" si="0"/>
        <v>748</v>
      </c>
    </row>
    <row r="14" spans="1:12" ht="56.25" x14ac:dyDescent="0.25">
      <c r="A14" s="149">
        <f t="shared" si="1"/>
        <v>8</v>
      </c>
      <c r="B14" s="149" t="s">
        <v>19</v>
      </c>
      <c r="C14" s="154" t="s">
        <v>234</v>
      </c>
      <c r="D14" s="149" t="s">
        <v>109</v>
      </c>
      <c r="E14" s="149" t="s">
        <v>110</v>
      </c>
      <c r="F14" s="149" t="s">
        <v>233</v>
      </c>
      <c r="G14" s="151" t="s">
        <v>232</v>
      </c>
      <c r="H14" s="152">
        <v>303390828</v>
      </c>
      <c r="I14" s="149" t="s">
        <v>220</v>
      </c>
      <c r="J14" s="130">
        <v>20</v>
      </c>
      <c r="K14" s="130">
        <v>9000</v>
      </c>
      <c r="L14" s="149">
        <f t="shared" si="0"/>
        <v>180</v>
      </c>
    </row>
    <row r="15" spans="1:12" ht="56.25" x14ac:dyDescent="0.25">
      <c r="A15" s="149">
        <f t="shared" si="1"/>
        <v>9</v>
      </c>
      <c r="B15" s="149" t="s">
        <v>19</v>
      </c>
      <c r="C15" s="154" t="s">
        <v>195</v>
      </c>
      <c r="D15" s="149" t="s">
        <v>109</v>
      </c>
      <c r="E15" s="149" t="s">
        <v>110</v>
      </c>
      <c r="F15" s="149" t="s">
        <v>236</v>
      </c>
      <c r="G15" s="151" t="s">
        <v>235</v>
      </c>
      <c r="H15" s="152">
        <v>305437796</v>
      </c>
      <c r="I15" s="149" t="s">
        <v>220</v>
      </c>
      <c r="J15" s="130">
        <v>400</v>
      </c>
      <c r="K15" s="130">
        <v>1280</v>
      </c>
      <c r="L15" s="149">
        <f t="shared" si="0"/>
        <v>512</v>
      </c>
    </row>
    <row r="16" spans="1:12" ht="56.25" x14ac:dyDescent="0.25">
      <c r="A16" s="149">
        <f t="shared" si="1"/>
        <v>10</v>
      </c>
      <c r="B16" s="149" t="s">
        <v>19</v>
      </c>
      <c r="C16" s="154" t="s">
        <v>197</v>
      </c>
      <c r="D16" s="149" t="s">
        <v>109</v>
      </c>
      <c r="E16" s="149" t="s">
        <v>110</v>
      </c>
      <c r="F16" s="149" t="s">
        <v>237</v>
      </c>
      <c r="G16" s="151" t="s">
        <v>235</v>
      </c>
      <c r="H16" s="152">
        <v>305437796</v>
      </c>
      <c r="I16" s="149" t="s">
        <v>220</v>
      </c>
      <c r="J16" s="130">
        <v>100</v>
      </c>
      <c r="K16" s="130">
        <v>21500</v>
      </c>
      <c r="L16" s="149">
        <f t="shared" ref="L16:L17" si="2">+J16*K16/1000</f>
        <v>2150</v>
      </c>
    </row>
    <row r="17" spans="1:12" ht="56.25" x14ac:dyDescent="0.25">
      <c r="A17" s="149">
        <f t="shared" si="1"/>
        <v>11</v>
      </c>
      <c r="B17" s="149" t="s">
        <v>19</v>
      </c>
      <c r="C17" s="154" t="s">
        <v>196</v>
      </c>
      <c r="D17" s="149" t="s">
        <v>109</v>
      </c>
      <c r="E17" s="149" t="s">
        <v>110</v>
      </c>
      <c r="F17" s="149" t="s">
        <v>239</v>
      </c>
      <c r="G17" s="151" t="s">
        <v>238</v>
      </c>
      <c r="H17" s="152">
        <v>304713145</v>
      </c>
      <c r="I17" s="149" t="s">
        <v>220</v>
      </c>
      <c r="J17" s="130">
        <v>300</v>
      </c>
      <c r="K17" s="130">
        <v>1300</v>
      </c>
      <c r="L17" s="149">
        <f t="shared" si="2"/>
        <v>390</v>
      </c>
    </row>
    <row r="18" spans="1:12" ht="56.25" x14ac:dyDescent="0.25">
      <c r="A18" s="149">
        <f t="shared" si="1"/>
        <v>12</v>
      </c>
      <c r="B18" s="149" t="s">
        <v>19</v>
      </c>
      <c r="C18" s="147" t="s">
        <v>194</v>
      </c>
      <c r="D18" s="149" t="s">
        <v>109</v>
      </c>
      <c r="E18" s="149" t="s">
        <v>110</v>
      </c>
      <c r="F18" s="142" t="s">
        <v>242</v>
      </c>
      <c r="G18" s="143" t="s">
        <v>240</v>
      </c>
      <c r="H18" s="146">
        <v>310892849</v>
      </c>
      <c r="I18" s="142" t="s">
        <v>241</v>
      </c>
      <c r="J18" s="130">
        <v>100</v>
      </c>
      <c r="K18" s="130">
        <v>14900</v>
      </c>
      <c r="L18" s="149">
        <f t="shared" si="0"/>
        <v>1490</v>
      </c>
    </row>
    <row r="19" spans="1:12" ht="56.25" x14ac:dyDescent="0.25">
      <c r="A19" s="149">
        <f t="shared" si="1"/>
        <v>13</v>
      </c>
      <c r="B19" s="149" t="s">
        <v>19</v>
      </c>
      <c r="C19" s="154" t="s">
        <v>194</v>
      </c>
      <c r="D19" s="149" t="s">
        <v>109</v>
      </c>
      <c r="E19" s="149" t="s">
        <v>110</v>
      </c>
      <c r="F19" s="149" t="s">
        <v>243</v>
      </c>
      <c r="G19" s="151" t="s">
        <v>235</v>
      </c>
      <c r="H19" s="152">
        <v>305437796</v>
      </c>
      <c r="I19" s="149" t="s">
        <v>241</v>
      </c>
      <c r="J19" s="130">
        <v>200</v>
      </c>
      <c r="K19" s="130">
        <v>1320</v>
      </c>
      <c r="L19" s="149">
        <f t="shared" si="0"/>
        <v>264</v>
      </c>
    </row>
    <row r="20" spans="1:12" ht="63" x14ac:dyDescent="0.25">
      <c r="A20" s="149">
        <f t="shared" si="1"/>
        <v>14</v>
      </c>
      <c r="B20" s="149" t="s">
        <v>19</v>
      </c>
      <c r="C20" s="154" t="s">
        <v>246</v>
      </c>
      <c r="D20" s="149" t="s">
        <v>109</v>
      </c>
      <c r="E20" s="150" t="s">
        <v>177</v>
      </c>
      <c r="F20" s="149" t="s">
        <v>245</v>
      </c>
      <c r="G20" s="151" t="s">
        <v>244</v>
      </c>
      <c r="H20" s="152">
        <v>204118319</v>
      </c>
      <c r="I20" s="149" t="s">
        <v>247</v>
      </c>
      <c r="J20" s="130">
        <v>3</v>
      </c>
      <c r="K20" s="130">
        <v>1000000</v>
      </c>
      <c r="L20" s="149">
        <f t="shared" si="0"/>
        <v>3000</v>
      </c>
    </row>
    <row r="21" spans="1:12" ht="56.25" x14ac:dyDescent="0.25">
      <c r="A21" s="149">
        <f t="shared" si="1"/>
        <v>15</v>
      </c>
      <c r="B21" s="149" t="s">
        <v>19</v>
      </c>
      <c r="C21" s="154" t="s">
        <v>183</v>
      </c>
      <c r="D21" s="149" t="s">
        <v>109</v>
      </c>
      <c r="E21" s="150" t="s">
        <v>177</v>
      </c>
      <c r="F21" s="149" t="s">
        <v>249</v>
      </c>
      <c r="G21" s="151" t="s">
        <v>248</v>
      </c>
      <c r="H21" s="152">
        <v>200524244</v>
      </c>
      <c r="I21" s="149" t="s">
        <v>247</v>
      </c>
      <c r="J21" s="130">
        <v>3</v>
      </c>
      <c r="K21" s="130">
        <v>61946340</v>
      </c>
      <c r="L21" s="149">
        <f t="shared" si="0"/>
        <v>185839.02</v>
      </c>
    </row>
    <row r="22" spans="1:12" ht="63" x14ac:dyDescent="0.25">
      <c r="A22" s="149">
        <f t="shared" si="1"/>
        <v>16</v>
      </c>
      <c r="B22" s="149" t="s">
        <v>19</v>
      </c>
      <c r="C22" s="154" t="s">
        <v>182</v>
      </c>
      <c r="D22" s="149" t="s">
        <v>109</v>
      </c>
      <c r="E22" s="150" t="s">
        <v>177</v>
      </c>
      <c r="F22" s="149" t="s">
        <v>251</v>
      </c>
      <c r="G22" s="151" t="s">
        <v>250</v>
      </c>
      <c r="H22" s="152">
        <v>305109680</v>
      </c>
      <c r="I22" s="149" t="s">
        <v>247</v>
      </c>
      <c r="J22" s="130">
        <v>3</v>
      </c>
      <c r="K22" s="130">
        <v>3199900</v>
      </c>
      <c r="L22" s="149">
        <f t="shared" si="0"/>
        <v>9599.7000000000007</v>
      </c>
    </row>
    <row r="23" spans="1:12" ht="56.25" x14ac:dyDescent="0.25">
      <c r="A23" s="149">
        <f t="shared" si="1"/>
        <v>17</v>
      </c>
      <c r="B23" s="149" t="s">
        <v>19</v>
      </c>
      <c r="C23" s="154" t="s">
        <v>254</v>
      </c>
      <c r="D23" s="149" t="s">
        <v>109</v>
      </c>
      <c r="E23" s="150" t="s">
        <v>177</v>
      </c>
      <c r="F23" s="149" t="s">
        <v>253</v>
      </c>
      <c r="G23" s="151" t="s">
        <v>252</v>
      </c>
      <c r="H23" s="152">
        <v>202472894</v>
      </c>
      <c r="I23" s="149" t="s">
        <v>241</v>
      </c>
      <c r="J23" s="130">
        <v>16</v>
      </c>
      <c r="K23" s="130">
        <v>312500</v>
      </c>
      <c r="L23" s="149">
        <f t="shared" si="0"/>
        <v>5000</v>
      </c>
    </row>
    <row r="24" spans="1:12" x14ac:dyDescent="0.25">
      <c r="A24" s="203">
        <f t="shared" si="1"/>
        <v>18</v>
      </c>
      <c r="B24" s="203" t="s">
        <v>19</v>
      </c>
      <c r="C24" s="154" t="s">
        <v>257</v>
      </c>
      <c r="D24" s="203" t="s">
        <v>109</v>
      </c>
      <c r="E24" s="209" t="s">
        <v>177</v>
      </c>
      <c r="F24" s="203" t="s">
        <v>256</v>
      </c>
      <c r="G24" s="212" t="s">
        <v>255</v>
      </c>
      <c r="H24" s="207">
        <v>300472766</v>
      </c>
      <c r="I24" s="149" t="s">
        <v>259</v>
      </c>
      <c r="J24" s="130">
        <v>1500</v>
      </c>
      <c r="K24" s="130">
        <v>1120</v>
      </c>
      <c r="L24" s="149">
        <f t="shared" si="0"/>
        <v>1680</v>
      </c>
    </row>
    <row r="25" spans="1:12" x14ac:dyDescent="0.25">
      <c r="A25" s="204"/>
      <c r="B25" s="204"/>
      <c r="C25" s="154" t="s">
        <v>258</v>
      </c>
      <c r="D25" s="204"/>
      <c r="E25" s="210"/>
      <c r="F25" s="204"/>
      <c r="G25" s="213"/>
      <c r="H25" s="208"/>
      <c r="I25" s="149" t="s">
        <v>259</v>
      </c>
      <c r="J25" s="130">
        <v>1500</v>
      </c>
      <c r="K25" s="130">
        <v>560</v>
      </c>
      <c r="L25" s="149">
        <f t="shared" si="0"/>
        <v>840</v>
      </c>
    </row>
    <row r="26" spans="1:12" ht="27" customHeight="1" x14ac:dyDescent="0.25">
      <c r="A26" s="198">
        <v>19</v>
      </c>
      <c r="B26" s="203" t="s">
        <v>19</v>
      </c>
      <c r="C26" s="205" t="s">
        <v>186</v>
      </c>
      <c r="D26" s="203" t="s">
        <v>109</v>
      </c>
      <c r="E26" s="211" t="s">
        <v>108</v>
      </c>
      <c r="F26" s="198" t="s">
        <v>260</v>
      </c>
      <c r="G26" s="199" t="s">
        <v>261</v>
      </c>
      <c r="H26" s="202">
        <v>300970850</v>
      </c>
      <c r="I26" s="198" t="s">
        <v>178</v>
      </c>
      <c r="J26" s="130">
        <v>1014</v>
      </c>
      <c r="K26" s="130">
        <v>12200</v>
      </c>
      <c r="L26" s="142">
        <f t="shared" si="0"/>
        <v>12370.8</v>
      </c>
    </row>
    <row r="27" spans="1:12" ht="27" customHeight="1" x14ac:dyDescent="0.25">
      <c r="A27" s="198"/>
      <c r="B27" s="204"/>
      <c r="C27" s="206"/>
      <c r="D27" s="204"/>
      <c r="E27" s="211"/>
      <c r="F27" s="198"/>
      <c r="G27" s="199"/>
      <c r="H27" s="202"/>
      <c r="I27" s="198"/>
      <c r="J27" s="130">
        <v>870</v>
      </c>
      <c r="K27" s="130">
        <v>10500</v>
      </c>
      <c r="L27" s="142">
        <f t="shared" si="0"/>
        <v>9135</v>
      </c>
    </row>
    <row r="28" spans="1:12" ht="36.75" customHeight="1" x14ac:dyDescent="0.25">
      <c r="A28" s="149">
        <v>20</v>
      </c>
      <c r="B28" s="149" t="s">
        <v>19</v>
      </c>
      <c r="C28" s="156" t="s">
        <v>191</v>
      </c>
      <c r="D28" s="149" t="s">
        <v>107</v>
      </c>
      <c r="E28" s="150" t="s">
        <v>177</v>
      </c>
      <c r="F28" s="149" t="s">
        <v>263</v>
      </c>
      <c r="G28" s="151" t="s">
        <v>262</v>
      </c>
      <c r="H28" s="152">
        <v>203366731</v>
      </c>
      <c r="I28" s="149" t="s">
        <v>247</v>
      </c>
      <c r="J28" s="130">
        <v>12</v>
      </c>
      <c r="K28" s="130">
        <v>105000</v>
      </c>
      <c r="L28" s="149">
        <f t="shared" si="0"/>
        <v>1260</v>
      </c>
    </row>
    <row r="29" spans="1:12" ht="36.75" customHeight="1" x14ac:dyDescent="0.25">
      <c r="A29" s="149">
        <f>+A28+1</f>
        <v>21</v>
      </c>
      <c r="B29" s="149" t="s">
        <v>19</v>
      </c>
      <c r="C29" s="156" t="s">
        <v>198</v>
      </c>
      <c r="D29" s="149" t="s">
        <v>107</v>
      </c>
      <c r="E29" s="150" t="s">
        <v>108</v>
      </c>
      <c r="F29" s="149" t="s">
        <v>265</v>
      </c>
      <c r="G29" s="151" t="s">
        <v>264</v>
      </c>
      <c r="H29" s="152">
        <v>207027936</v>
      </c>
      <c r="I29" s="149" t="s">
        <v>247</v>
      </c>
      <c r="J29" s="130">
        <v>12</v>
      </c>
      <c r="K29" s="130">
        <v>120000</v>
      </c>
      <c r="L29" s="149">
        <f t="shared" si="0"/>
        <v>1440</v>
      </c>
    </row>
    <row r="30" spans="1:12" ht="36.75" customHeight="1" x14ac:dyDescent="0.25">
      <c r="A30" s="149">
        <f t="shared" ref="A30:A37" si="3">+A29+1</f>
        <v>22</v>
      </c>
      <c r="B30" s="149" t="s">
        <v>19</v>
      </c>
      <c r="C30" s="156" t="s">
        <v>193</v>
      </c>
      <c r="D30" s="149" t="s">
        <v>107</v>
      </c>
      <c r="E30" s="150" t="s">
        <v>177</v>
      </c>
      <c r="F30" s="149" t="s">
        <v>267</v>
      </c>
      <c r="G30" s="151" t="s">
        <v>266</v>
      </c>
      <c r="H30" s="152">
        <v>200833833</v>
      </c>
      <c r="I30" s="149" t="s">
        <v>241</v>
      </c>
      <c r="J30" s="130">
        <v>96000</v>
      </c>
      <c r="K30" s="130">
        <v>90</v>
      </c>
      <c r="L30" s="149">
        <f t="shared" si="0"/>
        <v>8640</v>
      </c>
    </row>
    <row r="31" spans="1:12" ht="36.75" customHeight="1" x14ac:dyDescent="0.25">
      <c r="A31" s="149">
        <f t="shared" si="3"/>
        <v>23</v>
      </c>
      <c r="B31" s="149" t="s">
        <v>19</v>
      </c>
      <c r="C31" s="156" t="s">
        <v>189</v>
      </c>
      <c r="D31" s="149" t="s">
        <v>107</v>
      </c>
      <c r="E31" s="150" t="s">
        <v>108</v>
      </c>
      <c r="F31" s="149" t="s">
        <v>269</v>
      </c>
      <c r="G31" s="151" t="s">
        <v>268</v>
      </c>
      <c r="H31" s="152">
        <v>201440547</v>
      </c>
      <c r="I31" s="149" t="s">
        <v>220</v>
      </c>
      <c r="J31" s="130">
        <v>6</v>
      </c>
      <c r="K31" s="130">
        <v>1000000</v>
      </c>
      <c r="L31" s="149">
        <f t="shared" si="0"/>
        <v>6000</v>
      </c>
    </row>
    <row r="32" spans="1:12" ht="36.75" customHeight="1" x14ac:dyDescent="0.25">
      <c r="A32" s="149">
        <f t="shared" si="3"/>
        <v>24</v>
      </c>
      <c r="B32" s="149" t="s">
        <v>19</v>
      </c>
      <c r="C32" s="156" t="s">
        <v>192</v>
      </c>
      <c r="D32" s="149" t="s">
        <v>107</v>
      </c>
      <c r="E32" s="150" t="s">
        <v>108</v>
      </c>
      <c r="F32" s="149" t="s">
        <v>271</v>
      </c>
      <c r="G32" s="151" t="s">
        <v>270</v>
      </c>
      <c r="H32" s="152">
        <v>305638965</v>
      </c>
      <c r="I32" s="149" t="s">
        <v>220</v>
      </c>
      <c r="J32" s="130">
        <v>3</v>
      </c>
      <c r="K32" s="130">
        <v>78400000</v>
      </c>
      <c r="L32" s="149">
        <f t="shared" si="0"/>
        <v>235200</v>
      </c>
    </row>
    <row r="33" spans="1:12" ht="36.75" customHeight="1" x14ac:dyDescent="0.25">
      <c r="A33" s="149">
        <f t="shared" si="3"/>
        <v>25</v>
      </c>
      <c r="B33" s="149" t="s">
        <v>19</v>
      </c>
      <c r="C33" s="156" t="s">
        <v>272</v>
      </c>
      <c r="D33" s="149" t="s">
        <v>107</v>
      </c>
      <c r="E33" s="150" t="s">
        <v>177</v>
      </c>
      <c r="F33" s="149" t="s">
        <v>273</v>
      </c>
      <c r="G33" s="151" t="s">
        <v>262</v>
      </c>
      <c r="H33" s="152">
        <v>203366731</v>
      </c>
      <c r="I33" s="149" t="s">
        <v>274</v>
      </c>
      <c r="J33" s="130">
        <v>12</v>
      </c>
      <c r="K33" s="130">
        <v>209820</v>
      </c>
      <c r="L33" s="149">
        <f t="shared" si="0"/>
        <v>2517.84</v>
      </c>
    </row>
    <row r="34" spans="1:12" ht="36.75" customHeight="1" x14ac:dyDescent="0.25">
      <c r="A34" s="149">
        <f t="shared" si="3"/>
        <v>26</v>
      </c>
      <c r="B34" s="149" t="s">
        <v>19</v>
      </c>
      <c r="C34" s="154" t="s">
        <v>190</v>
      </c>
      <c r="D34" s="149" t="s">
        <v>107</v>
      </c>
      <c r="E34" s="150" t="s">
        <v>108</v>
      </c>
      <c r="F34" s="149" t="s">
        <v>275</v>
      </c>
      <c r="G34" s="151" t="s">
        <v>215</v>
      </c>
      <c r="H34" s="152">
        <v>201678867</v>
      </c>
      <c r="I34" s="149" t="s">
        <v>185</v>
      </c>
      <c r="J34" s="130">
        <v>29519</v>
      </c>
      <c r="K34" s="130">
        <v>1000</v>
      </c>
      <c r="L34" s="149">
        <f t="shared" si="0"/>
        <v>29519</v>
      </c>
    </row>
    <row r="35" spans="1:12" ht="58.5" customHeight="1" x14ac:dyDescent="0.25">
      <c r="A35" s="149">
        <f t="shared" si="3"/>
        <v>27</v>
      </c>
      <c r="B35" s="149" t="s">
        <v>19</v>
      </c>
      <c r="C35" s="157" t="s">
        <v>277</v>
      </c>
      <c r="D35" s="149" t="s">
        <v>107</v>
      </c>
      <c r="E35" s="150" t="s">
        <v>108</v>
      </c>
      <c r="F35" s="149" t="s">
        <v>279</v>
      </c>
      <c r="G35" s="151" t="s">
        <v>276</v>
      </c>
      <c r="H35" s="152">
        <v>200936317</v>
      </c>
      <c r="I35" s="149" t="s">
        <v>220</v>
      </c>
      <c r="J35" s="130">
        <v>20</v>
      </c>
      <c r="K35" s="130">
        <v>60000</v>
      </c>
      <c r="L35" s="149">
        <f t="shared" si="0"/>
        <v>1200</v>
      </c>
    </row>
    <row r="36" spans="1:12" ht="36.75" customHeight="1" x14ac:dyDescent="0.25">
      <c r="A36" s="149">
        <f t="shared" si="3"/>
        <v>28</v>
      </c>
      <c r="B36" s="149" t="s">
        <v>19</v>
      </c>
      <c r="C36" s="156" t="s">
        <v>281</v>
      </c>
      <c r="D36" s="149" t="s">
        <v>107</v>
      </c>
      <c r="E36" s="150" t="s">
        <v>108</v>
      </c>
      <c r="F36" s="149" t="s">
        <v>280</v>
      </c>
      <c r="G36" s="151" t="s">
        <v>278</v>
      </c>
      <c r="H36" s="152">
        <v>201589463</v>
      </c>
      <c r="I36" s="149" t="s">
        <v>274</v>
      </c>
      <c r="J36" s="130">
        <v>12</v>
      </c>
      <c r="K36" s="130">
        <v>340000</v>
      </c>
      <c r="L36" s="149">
        <f t="shared" si="0"/>
        <v>4080</v>
      </c>
    </row>
    <row r="37" spans="1:12" ht="43.5" customHeight="1" x14ac:dyDescent="0.25">
      <c r="A37" s="149">
        <f t="shared" si="3"/>
        <v>29</v>
      </c>
      <c r="B37" s="149" t="s">
        <v>19</v>
      </c>
      <c r="C37" s="156" t="s">
        <v>282</v>
      </c>
      <c r="D37" s="149" t="s">
        <v>107</v>
      </c>
      <c r="E37" s="150" t="s">
        <v>108</v>
      </c>
      <c r="F37" s="149" t="s">
        <v>283</v>
      </c>
      <c r="G37" s="151" t="s">
        <v>278</v>
      </c>
      <c r="H37" s="152">
        <v>201589463</v>
      </c>
      <c r="I37" s="149" t="s">
        <v>274</v>
      </c>
      <c r="J37" s="130">
        <v>1</v>
      </c>
      <c r="K37" s="130">
        <v>3423042</v>
      </c>
      <c r="L37" s="149">
        <f t="shared" si="0"/>
        <v>3423.0419999999999</v>
      </c>
    </row>
    <row r="38" spans="1:12" ht="40.5" customHeight="1" x14ac:dyDescent="0.25">
      <c r="A38" s="197" t="s">
        <v>200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</row>
    <row r="39" spans="1:12" ht="56.25" x14ac:dyDescent="0.25">
      <c r="A39" s="142">
        <v>1</v>
      </c>
      <c r="B39" s="149" t="s">
        <v>19</v>
      </c>
      <c r="C39" s="140" t="s">
        <v>202</v>
      </c>
      <c r="D39" s="142" t="s">
        <v>109</v>
      </c>
      <c r="E39" s="145" t="s">
        <v>108</v>
      </c>
      <c r="F39" s="142" t="s">
        <v>284</v>
      </c>
      <c r="G39" s="143" t="s">
        <v>201</v>
      </c>
      <c r="H39" s="144">
        <v>200993294</v>
      </c>
      <c r="I39" s="142" t="s">
        <v>184</v>
      </c>
      <c r="J39" s="142">
        <v>1</v>
      </c>
      <c r="K39" s="142">
        <v>33588016</v>
      </c>
      <c r="L39" s="142">
        <f>+K39/1000</f>
        <v>33588.016000000003</v>
      </c>
    </row>
    <row r="40" spans="1:12" ht="56.25" x14ac:dyDescent="0.25">
      <c r="A40" s="142">
        <v>2</v>
      </c>
      <c r="B40" s="149" t="s">
        <v>19</v>
      </c>
      <c r="C40" s="140" t="s">
        <v>203</v>
      </c>
      <c r="D40" s="142" t="s">
        <v>109</v>
      </c>
      <c r="E40" s="145" t="s">
        <v>108</v>
      </c>
      <c r="F40" s="142" t="s">
        <v>285</v>
      </c>
      <c r="G40" s="151" t="s">
        <v>201</v>
      </c>
      <c r="H40" s="153">
        <v>200993294</v>
      </c>
      <c r="I40" s="142" t="s">
        <v>184</v>
      </c>
      <c r="J40" s="142">
        <v>1</v>
      </c>
      <c r="K40" s="142">
        <v>26112439</v>
      </c>
      <c r="L40" s="149">
        <f>+K40/1000</f>
        <v>26112.438999999998</v>
      </c>
    </row>
    <row r="41" spans="1:12" ht="56.25" x14ac:dyDescent="0.25">
      <c r="A41" s="142">
        <v>3</v>
      </c>
      <c r="B41" s="149" t="s">
        <v>19</v>
      </c>
      <c r="C41" s="140" t="s">
        <v>202</v>
      </c>
      <c r="D41" s="142" t="s">
        <v>109</v>
      </c>
      <c r="E41" s="145" t="s">
        <v>108</v>
      </c>
      <c r="F41" s="142" t="s">
        <v>286</v>
      </c>
      <c r="G41" s="143" t="s">
        <v>201</v>
      </c>
      <c r="H41" s="144">
        <v>200993294</v>
      </c>
      <c r="I41" s="142" t="s">
        <v>184</v>
      </c>
      <c r="J41" s="142">
        <v>1</v>
      </c>
      <c r="K41" s="142">
        <v>163344040</v>
      </c>
      <c r="L41" s="149">
        <f>+K41/1000</f>
        <v>163344.04</v>
      </c>
    </row>
    <row r="42" spans="1:12" x14ac:dyDescent="0.25">
      <c r="A42" s="135"/>
      <c r="B42" s="135"/>
      <c r="C42" s="136"/>
      <c r="D42" s="135"/>
      <c r="E42" s="137"/>
      <c r="F42" s="135"/>
      <c r="G42" s="138"/>
      <c r="H42" s="139"/>
      <c r="I42" s="135"/>
      <c r="J42" s="135"/>
      <c r="K42" s="135"/>
      <c r="L42" s="135"/>
    </row>
    <row r="43" spans="1:12" ht="48.75" customHeight="1" x14ac:dyDescent="0.25">
      <c r="B43" s="167" t="s">
        <v>86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</row>
    <row r="46" spans="1:12" x14ac:dyDescent="0.25">
      <c r="G46" s="141"/>
      <c r="H46" s="141"/>
      <c r="I46" s="141"/>
    </row>
    <row r="47" spans="1:12" x14ac:dyDescent="0.25">
      <c r="G47" s="141"/>
      <c r="H47" s="141"/>
      <c r="I47" s="141"/>
    </row>
    <row r="49" spans="7:9" x14ac:dyDescent="0.25">
      <c r="G49" s="134"/>
      <c r="H49" s="134"/>
      <c r="I49" s="134"/>
    </row>
  </sheetData>
  <mergeCells count="32">
    <mergeCell ref="C26:C27"/>
    <mergeCell ref="H24:H25"/>
    <mergeCell ref="F24:F25"/>
    <mergeCell ref="E24:E25"/>
    <mergeCell ref="D24:D25"/>
    <mergeCell ref="E26:E27"/>
    <mergeCell ref="G24:G25"/>
    <mergeCell ref="I1:L1"/>
    <mergeCell ref="A5:A6"/>
    <mergeCell ref="B5:B6"/>
    <mergeCell ref="C5:C6"/>
    <mergeCell ref="D5:D6"/>
    <mergeCell ref="K2:L2"/>
    <mergeCell ref="A3:L3"/>
    <mergeCell ref="K5:K6"/>
    <mergeCell ref="G5:H5"/>
    <mergeCell ref="B43:L43"/>
    <mergeCell ref="E5:E6"/>
    <mergeCell ref="F5:F6"/>
    <mergeCell ref="L5:L6"/>
    <mergeCell ref="I5:I6"/>
    <mergeCell ref="J5:J6"/>
    <mergeCell ref="A38:L38"/>
    <mergeCell ref="I26:I27"/>
    <mergeCell ref="G26:G27"/>
    <mergeCell ref="A26:A27"/>
    <mergeCell ref="H26:H27"/>
    <mergeCell ref="F26:F27"/>
    <mergeCell ref="B26:B27"/>
    <mergeCell ref="D26:D27"/>
    <mergeCell ref="B24:B25"/>
    <mergeCell ref="A24:A25"/>
  </mergeCells>
  <printOptions horizontalCentered="1"/>
  <pageMargins left="0.19685039370078741" right="0.19685039370078741" top="0.19685039370078741" bottom="0.19685039370078741" header="0" footer="0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12"/>
  <sheetViews>
    <sheetView tabSelected="1" zoomScale="70" zoomScaleNormal="70" zoomScaleSheetLayoutView="85" workbookViewId="0">
      <selection activeCell="B8" sqref="B8"/>
    </sheetView>
  </sheetViews>
  <sheetFormatPr defaultColWidth="9.140625" defaultRowHeight="18.75" x14ac:dyDescent="0.25"/>
  <cols>
    <col min="1" max="1" width="8.140625" style="31" customWidth="1"/>
    <col min="2" max="2" width="14.28515625" style="33" customWidth="1"/>
    <col min="3" max="3" width="50.28515625" style="31" customWidth="1"/>
    <col min="4" max="4" width="24.85546875" style="33" customWidth="1"/>
    <col min="5" max="5" width="22.140625" style="33" customWidth="1"/>
    <col min="6" max="7" width="18.5703125" style="33" customWidth="1"/>
    <col min="8" max="8" width="21.7109375" style="33" customWidth="1"/>
    <col min="9" max="9" width="16.7109375" style="31" customWidth="1"/>
    <col min="10" max="12" width="15.7109375" style="31" customWidth="1"/>
    <col min="13" max="16" width="18.7109375" style="31" customWidth="1"/>
    <col min="17" max="22" width="15.7109375" style="31" customWidth="1"/>
    <col min="23" max="16384" width="9.140625" style="31"/>
  </cols>
  <sheetData>
    <row r="1" spans="1:13" ht="93.75" customHeight="1" x14ac:dyDescent="0.25">
      <c r="F1" s="166" t="s">
        <v>92</v>
      </c>
      <c r="G1" s="166"/>
      <c r="H1" s="166"/>
    </row>
    <row r="2" spans="1:13" x14ac:dyDescent="0.25">
      <c r="H2" s="58"/>
    </row>
    <row r="3" spans="1:13" ht="81.75" customHeight="1" x14ac:dyDescent="0.25">
      <c r="A3" s="174" t="s">
        <v>211</v>
      </c>
      <c r="B3" s="174"/>
      <c r="C3" s="174"/>
      <c r="D3" s="174"/>
      <c r="E3" s="174"/>
      <c r="F3" s="174"/>
      <c r="G3" s="174"/>
      <c r="H3" s="174"/>
      <c r="I3" s="32"/>
      <c r="J3" s="32"/>
      <c r="K3" s="32"/>
      <c r="L3" s="32"/>
    </row>
    <row r="4" spans="1:13" x14ac:dyDescent="0.25">
      <c r="H4" s="34"/>
    </row>
    <row r="5" spans="1:13" ht="45" customHeight="1" x14ac:dyDescent="0.25">
      <c r="A5" s="214" t="s">
        <v>14</v>
      </c>
      <c r="B5" s="214" t="s">
        <v>15</v>
      </c>
      <c r="C5" s="214" t="s">
        <v>60</v>
      </c>
      <c r="D5" s="214" t="s">
        <v>38</v>
      </c>
      <c r="E5" s="214" t="s">
        <v>11</v>
      </c>
      <c r="F5" s="173" t="s">
        <v>61</v>
      </c>
      <c r="G5" s="173"/>
      <c r="H5" s="214" t="s">
        <v>75</v>
      </c>
      <c r="M5" s="35"/>
    </row>
    <row r="6" spans="1:13" ht="126.75" customHeight="1" x14ac:dyDescent="0.25">
      <c r="A6" s="215"/>
      <c r="B6" s="215"/>
      <c r="C6" s="215"/>
      <c r="D6" s="215"/>
      <c r="E6" s="215"/>
      <c r="F6" s="66" t="s">
        <v>67</v>
      </c>
      <c r="G6" s="66" t="s">
        <v>70</v>
      </c>
      <c r="H6" s="215"/>
    </row>
    <row r="7" spans="1:13" ht="37.5" customHeight="1" x14ac:dyDescent="0.25">
      <c r="A7" s="36">
        <v>1</v>
      </c>
      <c r="B7" s="216" t="s">
        <v>287</v>
      </c>
      <c r="C7" s="217"/>
      <c r="D7" s="217"/>
      <c r="E7" s="217"/>
      <c r="F7" s="217"/>
      <c r="G7" s="217"/>
      <c r="H7" s="218"/>
    </row>
    <row r="8" spans="1:13" ht="37.5" customHeight="1" x14ac:dyDescent="0.25">
      <c r="A8" s="36">
        <f t="shared" ref="A8:A10" si="0">+A7+1</f>
        <v>2</v>
      </c>
      <c r="B8" s="36"/>
      <c r="C8" s="12"/>
      <c r="D8" s="36"/>
      <c r="E8" s="36"/>
      <c r="F8" s="36"/>
      <c r="G8" s="36"/>
      <c r="H8" s="36"/>
    </row>
    <row r="9" spans="1:13" ht="37.5" customHeight="1" x14ac:dyDescent="0.25">
      <c r="A9" s="36">
        <f t="shared" si="0"/>
        <v>3</v>
      </c>
      <c r="B9" s="36"/>
      <c r="C9" s="12"/>
      <c r="D9" s="36"/>
      <c r="E9" s="36"/>
      <c r="F9" s="36"/>
      <c r="G9" s="36"/>
      <c r="H9" s="36"/>
    </row>
    <row r="10" spans="1:13" ht="37.5" customHeight="1" x14ac:dyDescent="0.25">
      <c r="A10" s="36">
        <f t="shared" si="0"/>
        <v>4</v>
      </c>
      <c r="B10" s="36"/>
      <c r="C10" s="12"/>
      <c r="D10" s="36"/>
      <c r="E10" s="36"/>
      <c r="F10" s="36"/>
      <c r="G10" s="36"/>
      <c r="H10" s="36"/>
    </row>
    <row r="12" spans="1:13" ht="70.5" customHeight="1" x14ac:dyDescent="0.25">
      <c r="B12" s="167" t="s">
        <v>86</v>
      </c>
      <c r="C12" s="167"/>
      <c r="D12" s="167"/>
      <c r="E12" s="167"/>
      <c r="F12" s="167"/>
      <c r="G12" s="167"/>
      <c r="H12" s="167"/>
    </row>
  </sheetData>
  <mergeCells count="11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  <mergeCell ref="B7:H7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P14"/>
  <sheetViews>
    <sheetView zoomScaleNormal="100" workbookViewId="0">
      <selection activeCell="F9" sqref="F9"/>
    </sheetView>
  </sheetViews>
  <sheetFormatPr defaultColWidth="9.140625" defaultRowHeight="15" x14ac:dyDescent="0.25"/>
  <cols>
    <col min="1" max="1" width="9.140625" style="75"/>
    <col min="2" max="2" width="27.7109375" style="85" customWidth="1"/>
    <col min="3" max="3" width="15.140625" style="84" customWidth="1"/>
    <col min="4" max="4" width="20.28515625" style="47" customWidth="1"/>
    <col min="5" max="5" width="26.42578125" style="47" customWidth="1"/>
    <col min="6" max="7" width="19.140625" style="47" customWidth="1"/>
    <col min="8" max="8" width="18.140625" style="47" customWidth="1"/>
    <col min="9" max="16384" width="9.140625" style="47"/>
  </cols>
  <sheetData>
    <row r="1" spans="1:16" ht="60.75" customHeight="1" x14ac:dyDescent="0.25">
      <c r="F1" s="222" t="s">
        <v>121</v>
      </c>
      <c r="G1" s="160"/>
      <c r="H1" s="160"/>
    </row>
    <row r="2" spans="1:16" x14ac:dyDescent="0.25">
      <c r="F2" s="160"/>
      <c r="G2" s="160"/>
      <c r="H2" s="160"/>
    </row>
    <row r="3" spans="1:16" ht="46.5" customHeight="1" x14ac:dyDescent="0.25">
      <c r="A3" s="223" t="s">
        <v>120</v>
      </c>
      <c r="B3" s="223"/>
      <c r="C3" s="223"/>
      <c r="D3" s="223"/>
      <c r="E3" s="223"/>
      <c r="F3" s="223"/>
      <c r="G3" s="223"/>
      <c r="H3" s="223"/>
    </row>
    <row r="4" spans="1:16" x14ac:dyDescent="0.25">
      <c r="H4" s="95"/>
    </row>
    <row r="5" spans="1:16" s="76" customFormat="1" ht="43.5" customHeight="1" x14ac:dyDescent="0.25">
      <c r="A5" s="219" t="s">
        <v>14</v>
      </c>
      <c r="B5" s="219" t="s">
        <v>119</v>
      </c>
      <c r="C5" s="219" t="s">
        <v>118</v>
      </c>
      <c r="D5" s="224" t="s">
        <v>117</v>
      </c>
      <c r="E5" s="225"/>
      <c r="F5" s="219" t="s">
        <v>116</v>
      </c>
      <c r="G5" s="219" t="s">
        <v>115</v>
      </c>
      <c r="H5" s="219" t="s">
        <v>114</v>
      </c>
    </row>
    <row r="6" spans="1:16" s="76" customFormat="1" ht="105" customHeight="1" x14ac:dyDescent="0.25">
      <c r="A6" s="220"/>
      <c r="B6" s="220"/>
      <c r="C6" s="220"/>
      <c r="D6" s="94" t="s">
        <v>113</v>
      </c>
      <c r="E6" s="94" t="s">
        <v>112</v>
      </c>
      <c r="F6" s="220"/>
      <c r="G6" s="220"/>
      <c r="H6" s="220"/>
    </row>
    <row r="7" spans="1:16" x14ac:dyDescent="0.25">
      <c r="A7" s="89">
        <v>1</v>
      </c>
      <c r="B7" s="92"/>
      <c r="C7" s="93"/>
      <c r="D7" s="90"/>
      <c r="E7" s="90"/>
      <c r="F7" s="90"/>
      <c r="G7" s="90"/>
      <c r="H7" s="90"/>
    </row>
    <row r="8" spans="1:16" x14ac:dyDescent="0.25">
      <c r="A8" s="89">
        <f>+A7+1</f>
        <v>2</v>
      </c>
      <c r="B8" s="92"/>
      <c r="C8" s="91"/>
      <c r="D8" s="90"/>
      <c r="E8" s="90"/>
      <c r="F8" s="90"/>
      <c r="G8" s="90"/>
      <c r="H8" s="90"/>
    </row>
    <row r="9" spans="1:16" x14ac:dyDescent="0.25">
      <c r="A9" s="89">
        <f>+A8+1</f>
        <v>3</v>
      </c>
      <c r="B9" s="92"/>
      <c r="C9" s="91"/>
      <c r="D9" s="90"/>
      <c r="E9" s="90"/>
      <c r="F9" s="90"/>
      <c r="G9" s="90"/>
      <c r="H9" s="90"/>
    </row>
    <row r="10" spans="1:16" x14ac:dyDescent="0.25">
      <c r="A10" s="89">
        <f>+A9+1</f>
        <v>4</v>
      </c>
      <c r="B10" s="88"/>
      <c r="C10" s="87"/>
      <c r="D10" s="86"/>
      <c r="E10" s="86"/>
      <c r="F10" s="86"/>
      <c r="G10" s="86"/>
      <c r="H10" s="86"/>
    </row>
    <row r="11" spans="1:16" x14ac:dyDescent="0.25">
      <c r="A11" s="89">
        <f>+A10+1</f>
        <v>5</v>
      </c>
      <c r="B11" s="88"/>
      <c r="C11" s="87"/>
      <c r="D11" s="86"/>
      <c r="E11" s="86"/>
      <c r="F11" s="86"/>
      <c r="G11" s="86"/>
      <c r="H11" s="86"/>
    </row>
    <row r="12" spans="1:16" x14ac:dyDescent="0.25">
      <c r="A12" s="89">
        <f>+A11+1</f>
        <v>6</v>
      </c>
      <c r="B12" s="88"/>
      <c r="C12" s="87"/>
      <c r="D12" s="86"/>
      <c r="E12" s="86"/>
      <c r="F12" s="86"/>
      <c r="G12" s="86"/>
      <c r="H12" s="86"/>
    </row>
    <row r="14" spans="1:16" ht="18.75" x14ac:dyDescent="0.25">
      <c r="A14" s="221" t="s">
        <v>111</v>
      </c>
      <c r="B14" s="221"/>
      <c r="C14" s="221"/>
      <c r="D14" s="221"/>
      <c r="E14" s="221"/>
      <c r="F14" s="221"/>
      <c r="G14" s="221"/>
      <c r="H14" s="221"/>
      <c r="I14" s="48"/>
      <c r="J14" s="48"/>
      <c r="K14" s="48"/>
      <c r="L14" s="48"/>
      <c r="M14" s="48"/>
      <c r="N14" s="48"/>
      <c r="O14" s="48"/>
      <c r="P14" s="48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K24"/>
  <sheetViews>
    <sheetView view="pageBreakPreview" zoomScale="60" zoomScaleNormal="100" workbookViewId="0">
      <selection activeCell="A2" sqref="A2:K2"/>
    </sheetView>
  </sheetViews>
  <sheetFormatPr defaultColWidth="9.140625" defaultRowHeight="15" x14ac:dyDescent="0.25"/>
  <cols>
    <col min="1" max="1" width="9.140625" style="82"/>
    <col min="2" max="2" width="37.85546875" style="85" customWidth="1"/>
    <col min="3" max="3" width="14.140625" style="85" customWidth="1"/>
    <col min="4" max="4" width="14.5703125" style="84" customWidth="1"/>
    <col min="5" max="5" width="14.140625" style="84" customWidth="1"/>
    <col min="6" max="6" width="19.140625" style="47" customWidth="1"/>
    <col min="7" max="7" width="20.42578125" style="47" customWidth="1"/>
    <col min="8" max="8" width="16.42578125" style="47" customWidth="1"/>
    <col min="9" max="9" width="19.140625" style="47" customWidth="1"/>
    <col min="10" max="10" width="17.42578125" style="47" customWidth="1"/>
    <col min="11" max="11" width="16.140625" style="47" customWidth="1"/>
    <col min="12" max="16384" width="9.140625" style="47"/>
  </cols>
  <sheetData>
    <row r="1" spans="1:11" ht="73.5" customHeight="1" x14ac:dyDescent="0.25">
      <c r="H1" s="158" t="s">
        <v>122</v>
      </c>
      <c r="I1" s="159"/>
      <c r="J1" s="159"/>
      <c r="K1" s="159"/>
    </row>
    <row r="2" spans="1:11" ht="70.150000000000006" customHeight="1" x14ac:dyDescent="0.25">
      <c r="A2" s="223" t="s">
        <v>187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 x14ac:dyDescent="0.25">
      <c r="K3" s="95"/>
    </row>
    <row r="4" spans="1:11" s="83" customFormat="1" ht="33" customHeight="1" x14ac:dyDescent="0.25">
      <c r="A4" s="219" t="s">
        <v>14</v>
      </c>
      <c r="B4" s="219" t="s">
        <v>123</v>
      </c>
      <c r="C4" s="219" t="s">
        <v>124</v>
      </c>
      <c r="D4" s="219" t="s">
        <v>125</v>
      </c>
      <c r="E4" s="219" t="s">
        <v>126</v>
      </c>
      <c r="F4" s="224" t="s">
        <v>117</v>
      </c>
      <c r="G4" s="225"/>
      <c r="H4" s="219" t="s">
        <v>127</v>
      </c>
      <c r="I4" s="219" t="s">
        <v>115</v>
      </c>
      <c r="J4" s="219" t="s">
        <v>128</v>
      </c>
      <c r="K4" s="219" t="s">
        <v>129</v>
      </c>
    </row>
    <row r="5" spans="1:11" s="83" customFormat="1" ht="105.75" customHeight="1" x14ac:dyDescent="0.25">
      <c r="A5" s="220"/>
      <c r="B5" s="220"/>
      <c r="C5" s="220"/>
      <c r="D5" s="220"/>
      <c r="E5" s="220"/>
      <c r="F5" s="94" t="s">
        <v>130</v>
      </c>
      <c r="G5" s="94" t="s">
        <v>112</v>
      </c>
      <c r="H5" s="220"/>
      <c r="I5" s="220"/>
      <c r="J5" s="220"/>
      <c r="K5" s="220"/>
    </row>
    <row r="6" spans="1:11" s="123" customFormat="1" ht="67.5" customHeight="1" x14ac:dyDescent="0.25">
      <c r="A6" s="224" t="s">
        <v>188</v>
      </c>
      <c r="B6" s="226"/>
      <c r="C6" s="226"/>
      <c r="D6" s="226"/>
      <c r="E6" s="226"/>
      <c r="F6" s="226"/>
      <c r="G6" s="226"/>
      <c r="H6" s="226"/>
      <c r="I6" s="226"/>
      <c r="J6" s="226"/>
      <c r="K6" s="225"/>
    </row>
    <row r="7" spans="1:11" ht="19.5" customHeight="1" x14ac:dyDescent="0.25">
      <c r="A7" s="96" t="s">
        <v>131</v>
      </c>
      <c r="B7" s="97" t="s">
        <v>132</v>
      </c>
      <c r="C7" s="92"/>
      <c r="D7" s="93"/>
      <c r="E7" s="93"/>
      <c r="F7" s="90"/>
      <c r="G7" s="90"/>
      <c r="H7" s="90"/>
      <c r="I7" s="90"/>
      <c r="J7" s="90"/>
      <c r="K7" s="90"/>
    </row>
    <row r="8" spans="1:11" ht="19.5" customHeight="1" x14ac:dyDescent="0.25">
      <c r="A8" s="96"/>
      <c r="B8" s="97"/>
      <c r="C8" s="92"/>
      <c r="D8" s="93"/>
      <c r="E8" s="93"/>
      <c r="F8" s="90"/>
      <c r="G8" s="90"/>
      <c r="H8" s="90"/>
      <c r="I8" s="90"/>
      <c r="J8" s="90"/>
      <c r="K8" s="90"/>
    </row>
    <row r="9" spans="1:11" ht="19.5" customHeight="1" x14ac:dyDescent="0.25">
      <c r="A9" s="96"/>
      <c r="B9" s="97"/>
      <c r="C9" s="92"/>
      <c r="D9" s="93"/>
      <c r="E9" s="93"/>
      <c r="F9" s="90"/>
      <c r="G9" s="90"/>
      <c r="H9" s="90"/>
      <c r="I9" s="90"/>
      <c r="J9" s="90"/>
      <c r="K9" s="90"/>
    </row>
    <row r="10" spans="1:11" ht="19.5" customHeight="1" x14ac:dyDescent="0.25">
      <c r="A10" s="96" t="s">
        <v>133</v>
      </c>
      <c r="B10" s="97" t="s">
        <v>134</v>
      </c>
      <c r="C10" s="92"/>
      <c r="D10" s="93"/>
      <c r="E10" s="93"/>
      <c r="F10" s="90"/>
      <c r="G10" s="90"/>
      <c r="H10" s="90"/>
      <c r="I10" s="90"/>
      <c r="J10" s="90"/>
      <c r="K10" s="90"/>
    </row>
    <row r="11" spans="1:11" ht="19.5" customHeight="1" x14ac:dyDescent="0.25">
      <c r="A11" s="96"/>
      <c r="B11" s="97"/>
      <c r="C11" s="92"/>
      <c r="D11" s="93"/>
      <c r="E11" s="93"/>
      <c r="F11" s="90"/>
      <c r="G11" s="90"/>
      <c r="H11" s="90"/>
      <c r="I11" s="90"/>
      <c r="J11" s="90"/>
      <c r="K11" s="90"/>
    </row>
    <row r="12" spans="1:11" ht="19.5" customHeight="1" x14ac:dyDescent="0.25">
      <c r="A12" s="96"/>
      <c r="B12" s="97"/>
      <c r="C12" s="92"/>
      <c r="D12" s="93"/>
      <c r="E12" s="93"/>
      <c r="F12" s="90"/>
      <c r="G12" s="90"/>
      <c r="H12" s="90"/>
      <c r="I12" s="90"/>
      <c r="J12" s="90"/>
      <c r="K12" s="90"/>
    </row>
    <row r="13" spans="1:11" ht="19.5" customHeight="1" x14ac:dyDescent="0.25">
      <c r="A13" s="96" t="s">
        <v>135</v>
      </c>
      <c r="B13" s="97" t="s">
        <v>136</v>
      </c>
      <c r="C13" s="92"/>
      <c r="D13" s="93"/>
      <c r="E13" s="93"/>
      <c r="F13" s="90"/>
      <c r="G13" s="90"/>
      <c r="H13" s="90"/>
      <c r="I13" s="90"/>
      <c r="J13" s="90"/>
      <c r="K13" s="90"/>
    </row>
    <row r="14" spans="1:11" ht="19.5" customHeight="1" x14ac:dyDescent="0.25">
      <c r="A14" s="96"/>
      <c r="B14" s="97"/>
      <c r="C14" s="92"/>
      <c r="D14" s="93"/>
      <c r="E14" s="93"/>
      <c r="F14" s="90"/>
      <c r="G14" s="90"/>
      <c r="H14" s="90"/>
      <c r="I14" s="90"/>
      <c r="J14" s="90"/>
      <c r="K14" s="90"/>
    </row>
    <row r="15" spans="1:11" ht="19.5" customHeight="1" x14ac:dyDescent="0.25">
      <c r="A15" s="96"/>
      <c r="B15" s="97"/>
      <c r="C15" s="92"/>
      <c r="D15" s="93"/>
      <c r="E15" s="93"/>
      <c r="F15" s="90"/>
      <c r="G15" s="90"/>
      <c r="H15" s="90"/>
      <c r="I15" s="90"/>
      <c r="J15" s="90"/>
      <c r="K15" s="90"/>
    </row>
    <row r="16" spans="1:11" ht="30" customHeight="1" x14ac:dyDescent="0.25">
      <c r="A16" s="96" t="s">
        <v>137</v>
      </c>
      <c r="B16" s="97" t="s">
        <v>138</v>
      </c>
      <c r="C16" s="92"/>
      <c r="D16" s="93"/>
      <c r="E16" s="93"/>
      <c r="F16" s="90"/>
      <c r="G16" s="90"/>
      <c r="H16" s="90"/>
      <c r="I16" s="90"/>
      <c r="J16" s="90"/>
      <c r="K16" s="90"/>
    </row>
    <row r="17" spans="1:11" ht="19.5" customHeight="1" x14ac:dyDescent="0.25">
      <c r="A17" s="96"/>
      <c r="B17" s="97"/>
      <c r="C17" s="92"/>
      <c r="D17" s="93"/>
      <c r="E17" s="93"/>
      <c r="F17" s="90"/>
      <c r="G17" s="90"/>
      <c r="H17" s="90"/>
      <c r="I17" s="90"/>
      <c r="J17" s="90"/>
      <c r="K17" s="90"/>
    </row>
    <row r="18" spans="1:11" ht="19.5" customHeight="1" x14ac:dyDescent="0.25">
      <c r="A18" s="96"/>
      <c r="B18" s="97"/>
      <c r="C18" s="92"/>
      <c r="D18" s="93"/>
      <c r="E18" s="93"/>
      <c r="F18" s="90"/>
      <c r="G18" s="90"/>
      <c r="H18" s="90"/>
      <c r="I18" s="90"/>
      <c r="J18" s="90"/>
      <c r="K18" s="90"/>
    </row>
    <row r="19" spans="1:11" ht="19.5" customHeight="1" x14ac:dyDescent="0.25">
      <c r="A19" s="96" t="s">
        <v>139</v>
      </c>
      <c r="B19" s="97" t="s">
        <v>140</v>
      </c>
      <c r="C19" s="92"/>
      <c r="D19" s="93"/>
      <c r="E19" s="93"/>
      <c r="F19" s="90"/>
      <c r="G19" s="90"/>
      <c r="H19" s="90"/>
      <c r="I19" s="90"/>
      <c r="J19" s="90"/>
      <c r="K19" s="90"/>
    </row>
    <row r="20" spans="1:11" ht="19.5" customHeight="1" x14ac:dyDescent="0.25">
      <c r="A20" s="96"/>
      <c r="B20" s="97"/>
      <c r="C20" s="92"/>
      <c r="D20" s="93"/>
      <c r="E20" s="93"/>
      <c r="F20" s="90"/>
      <c r="G20" s="90"/>
      <c r="H20" s="90"/>
      <c r="I20" s="90"/>
      <c r="J20" s="90"/>
      <c r="K20" s="90"/>
    </row>
    <row r="21" spans="1:11" ht="19.5" customHeight="1" x14ac:dyDescent="0.25">
      <c r="A21" s="96"/>
      <c r="B21" s="97"/>
      <c r="C21" s="92"/>
      <c r="D21" s="93"/>
      <c r="E21" s="93"/>
      <c r="F21" s="90"/>
      <c r="G21" s="90"/>
      <c r="H21" s="90"/>
      <c r="I21" s="90"/>
      <c r="J21" s="90"/>
      <c r="K21" s="90"/>
    </row>
    <row r="22" spans="1:11" ht="19.5" customHeight="1" x14ac:dyDescent="0.25">
      <c r="A22" s="96" t="s">
        <v>141</v>
      </c>
      <c r="B22" s="97" t="s">
        <v>142</v>
      </c>
      <c r="C22" s="92"/>
      <c r="D22" s="93"/>
      <c r="E22" s="93"/>
      <c r="F22" s="90"/>
      <c r="G22" s="90"/>
      <c r="H22" s="90"/>
      <c r="I22" s="90"/>
      <c r="J22" s="90"/>
      <c r="K22" s="90"/>
    </row>
    <row r="23" spans="1:11" ht="19.5" customHeight="1" x14ac:dyDescent="0.25">
      <c r="A23" s="89"/>
      <c r="B23" s="97"/>
      <c r="C23" s="92"/>
      <c r="D23" s="93"/>
      <c r="E23" s="93"/>
      <c r="F23" s="90"/>
      <c r="G23" s="90"/>
      <c r="H23" s="90"/>
      <c r="I23" s="90"/>
      <c r="J23" s="90"/>
      <c r="K23" s="90"/>
    </row>
    <row r="24" spans="1:11" ht="19.5" customHeight="1" x14ac:dyDescent="0.25">
      <c r="A24" s="89"/>
      <c r="B24" s="92"/>
      <c r="C24" s="92"/>
      <c r="D24" s="91"/>
      <c r="E24" s="91"/>
      <c r="F24" s="90"/>
      <c r="G24" s="90"/>
      <c r="H24" s="90"/>
      <c r="I24" s="90"/>
      <c r="J24" s="90"/>
      <c r="K24" s="90"/>
    </row>
  </sheetData>
  <mergeCells count="13">
    <mergeCell ref="A6:K6"/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19685039370078741" right="0.19685039370078741" top="0.39370078740157483" bottom="0.19685039370078741" header="0.19685039370078741" footer="0.19685039370078741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 x14ac:dyDescent="0.25"/>
  <cols>
    <col min="1" max="1" width="9.140625" style="47"/>
    <col min="2" max="2" width="18.140625" style="47" customWidth="1"/>
    <col min="3" max="3" width="34.140625" style="47" customWidth="1"/>
    <col min="4" max="4" width="22.85546875" style="47" customWidth="1"/>
    <col min="5" max="6" width="25.5703125" style="47" customWidth="1"/>
    <col min="7" max="16384" width="9.140625" style="47"/>
  </cols>
  <sheetData>
    <row r="1" spans="1:18" ht="77.25" customHeight="1" x14ac:dyDescent="0.25">
      <c r="E1" s="158" t="s">
        <v>143</v>
      </c>
      <c r="F1" s="159"/>
    </row>
    <row r="3" spans="1:18" ht="48" customHeight="1" x14ac:dyDescent="0.25">
      <c r="A3" s="227" t="s">
        <v>144</v>
      </c>
      <c r="B3" s="227"/>
      <c r="C3" s="227"/>
      <c r="D3" s="227"/>
      <c r="E3" s="227"/>
      <c r="F3" s="227"/>
      <c r="G3" s="98"/>
      <c r="H3" s="98"/>
      <c r="I3" s="98"/>
    </row>
    <row r="5" spans="1:18" ht="28.5" x14ac:dyDescent="0.25">
      <c r="A5" s="96" t="s">
        <v>14</v>
      </c>
      <c r="B5" s="96" t="s">
        <v>145</v>
      </c>
      <c r="C5" s="96" t="s">
        <v>146</v>
      </c>
      <c r="D5" s="96" t="s">
        <v>147</v>
      </c>
      <c r="E5" s="96" t="s">
        <v>148</v>
      </c>
      <c r="F5" s="96" t="s">
        <v>149</v>
      </c>
      <c r="G5" s="82"/>
      <c r="H5" s="82"/>
      <c r="I5" s="82"/>
      <c r="J5" s="99"/>
      <c r="K5" s="99"/>
      <c r="L5" s="99"/>
      <c r="M5" s="99"/>
      <c r="N5" s="99"/>
      <c r="O5" s="99"/>
      <c r="P5" s="99"/>
      <c r="Q5" s="99"/>
      <c r="R5" s="99"/>
    </row>
    <row r="6" spans="1:18" x14ac:dyDescent="0.25">
      <c r="A6" s="100"/>
      <c r="B6" s="100"/>
      <c r="C6" s="100"/>
      <c r="D6" s="86"/>
      <c r="E6" s="86"/>
      <c r="F6" s="86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</row>
    <row r="7" spans="1:18" x14ac:dyDescent="0.25">
      <c r="A7" s="100"/>
      <c r="B7" s="100"/>
      <c r="C7" s="100"/>
      <c r="D7" s="86"/>
      <c r="E7" s="86"/>
      <c r="F7" s="86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</row>
    <row r="8" spans="1:18" x14ac:dyDescent="0.25">
      <c r="A8" s="100"/>
      <c r="B8" s="100"/>
      <c r="C8" s="100"/>
      <c r="D8" s="86"/>
      <c r="E8" s="86"/>
      <c r="F8" s="86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</row>
    <row r="9" spans="1:18" x14ac:dyDescent="0.25">
      <c r="A9" s="100"/>
      <c r="B9" s="100"/>
      <c r="C9" s="100"/>
      <c r="D9" s="86"/>
      <c r="E9" s="86"/>
      <c r="F9" s="86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</row>
    <row r="10" spans="1:18" x14ac:dyDescent="0.25">
      <c r="A10" s="100"/>
      <c r="B10" s="100"/>
      <c r="C10" s="100"/>
      <c r="D10" s="86"/>
      <c r="E10" s="86"/>
      <c r="F10" s="8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</row>
    <row r="11" spans="1:18" x14ac:dyDescent="0.25">
      <c r="A11" s="100"/>
      <c r="B11" s="100"/>
      <c r="C11" s="100"/>
      <c r="D11" s="86"/>
      <c r="E11" s="86"/>
      <c r="F11" s="86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</row>
    <row r="12" spans="1:18" x14ac:dyDescent="0.25">
      <c r="A12" s="100"/>
      <c r="B12" s="100"/>
      <c r="C12" s="100"/>
      <c r="D12" s="86"/>
      <c r="E12" s="86"/>
      <c r="F12" s="86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</row>
    <row r="13" spans="1:18" x14ac:dyDescent="0.25">
      <c r="A13" s="100"/>
      <c r="B13" s="100"/>
      <c r="C13" s="100"/>
      <c r="D13" s="86"/>
      <c r="E13" s="86"/>
      <c r="F13" s="86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</row>
    <row r="14" spans="1:18" x14ac:dyDescent="0.25">
      <c r="A14" s="100"/>
      <c r="B14" s="100"/>
      <c r="C14" s="100"/>
      <c r="D14" s="86"/>
      <c r="E14" s="86"/>
      <c r="F14" s="86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</row>
    <row r="15" spans="1:18" x14ac:dyDescent="0.25"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</row>
    <row r="16" spans="1:18" x14ac:dyDescent="0.25"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</row>
    <row r="17" spans="4:18" x14ac:dyDescent="0.25"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</row>
    <row r="18" spans="4:18" x14ac:dyDescent="0.25"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</row>
    <row r="19" spans="4:18" x14ac:dyDescent="0.25"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</row>
    <row r="20" spans="4:18" x14ac:dyDescent="0.25"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</row>
    <row r="21" spans="4:18" x14ac:dyDescent="0.25"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</row>
    <row r="22" spans="4:18" x14ac:dyDescent="0.25"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</row>
    <row r="23" spans="4:18" x14ac:dyDescent="0.25"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</row>
    <row r="24" spans="4:18" x14ac:dyDescent="0.25"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</row>
    <row r="25" spans="4:18" x14ac:dyDescent="0.25"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</row>
  </sheetData>
  <mergeCells count="2">
    <mergeCell ref="E1:F1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11</vt:i4>
      </vt:variant>
    </vt:vector>
  </HeadingPairs>
  <TitlesOfParts>
    <vt:vector size="27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'3-илова'!Область_печати</vt:lpstr>
      <vt:lpstr>'4-илова '!Область_печати</vt:lpstr>
      <vt:lpstr>'5-илова'!Область_печати</vt:lpstr>
      <vt:lpstr>'6-илова '!Область_печати</vt:lpstr>
      <vt:lpstr>'8-илова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Admin</cp:lastModifiedBy>
  <cp:lastPrinted>2023-04-25T09:31:01Z</cp:lastPrinted>
  <dcterms:created xsi:type="dcterms:W3CDTF">2020-01-15T07:42:43Z</dcterms:created>
  <dcterms:modified xsi:type="dcterms:W3CDTF">2024-04-25T12:59:23Z</dcterms:modified>
</cp:coreProperties>
</file>