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га\2021 йил 3 чорак\"/>
    </mc:Choice>
  </mc:AlternateContent>
  <bookViews>
    <workbookView xWindow="0" yWindow="0" windowWidth="28800" windowHeight="12030" tabRatio="790" activeTab="13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'!$A$4:$Y$24</definedName>
    <definedName name="_xlnm._FilterDatabase" localSheetId="4" hidden="1">'5-илова'!$A$5:$L$113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2">'3-илова'!$A$1:$F$26</definedName>
    <definedName name="_xlnm.Print_Area" localSheetId="3">'4-илова '!$A$1:$L$26</definedName>
    <definedName name="_xlnm.Print_Area" localSheetId="4">'5-илова'!$A$1:$L$115</definedName>
    <definedName name="_xlnm.Print_Area" localSheetId="5">'6-илова '!$A$1:$H$12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4" l="1"/>
  <c r="E21" i="9"/>
  <c r="F21" i="9"/>
  <c r="G21" i="9"/>
  <c r="C19" i="9"/>
  <c r="E14" i="1" l="1"/>
  <c r="E12" i="1"/>
  <c r="E11" i="1"/>
  <c r="E8" i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C12" i="9" l="1"/>
  <c r="C17" i="9"/>
  <c r="C18" i="9"/>
  <c r="M15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D21" i="9" l="1"/>
  <c r="C21" i="9" l="1"/>
  <c r="A11" i="1" l="1"/>
</calcChain>
</file>

<file path=xl/sharedStrings.xml><?xml version="1.0" encoding="utf-8"?>
<sst xmlns="http://schemas.openxmlformats.org/spreadsheetml/2006/main" count="1259" uniqueCount="617">
  <si>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</si>
  <si>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</si>
  <si>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</si>
  <si>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</si>
  <si>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</si>
  <si>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</si>
  <si>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</si>
  <si>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</si>
  <si>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</si>
  <si>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</si>
  <si>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</si>
  <si>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</si>
  <si>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</si>
  <si>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</si>
  <si>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</si>
  <si>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</si>
  <si>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</si>
  <si>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</si>
  <si>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</si>
  <si>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</si>
  <si>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</si>
  <si>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</si>
  <si>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</si>
  <si>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</si>
  <si>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</si>
  <si>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</si>
  <si>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</si>
  <si>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</si>
  <si>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</si>
  <si>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</si>
  <si>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</si>
  <si>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</si>
  <si>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</si>
  <si>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</si>
  <si>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</si>
  <si>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</si>
  <si>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</si>
  <si>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</si>
  <si>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</si>
  <si>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</si>
  <si>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</si>
  <si>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</si>
  <si>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</si>
  <si>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</si>
  <si>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</si>
  <si>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</si>
  <si>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</si>
  <si>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</si>
  <si>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</si>
  <si>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</si>
  <si>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</si>
  <si>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</si>
  <si>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</si>
  <si>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</si>
  <si>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</si>
  <si>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</si>
  <si>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</si>
  <si>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</si>
  <si>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</si>
  <si>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</si>
  <si>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</si>
  <si>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</si>
  <si>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</si>
  <si>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</si>
  <si>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</si>
  <si>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</si>
  <si>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</si>
  <si>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</si>
  <si>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</si>
  <si>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</si>
  <si>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</si>
  <si>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</si>
  <si>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</si>
  <si>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</si>
  <si>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</si>
  <si>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</si>
  <si>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</si>
  <si>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</si>
  <si>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</si>
  <si>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</si>
  <si>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</si>
  <si>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</si>
  <si>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</si>
  <si>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</si>
  <si>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</si>
  <si>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</si>
  <si>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</si>
  <si>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</si>
  <si>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</si>
  <si>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</si>
  <si>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</si>
  <si>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</si>
  <si>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</si>
  <si>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</si>
  <si>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</si>
  <si>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</si>
  <si>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</si>
  <si>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</si>
  <si>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Ўрмон хўжалиги давлат қўмитасида капитал қўйилмалар ҳисобидан амалга оширилаётган лойиҳалар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</si>
  <si>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</si>
  <si>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</si>
  <si>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</si>
  <si>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</si>
  <si>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</si>
  <si>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</si>
  <si>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</si>
  <si>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</si>
  <si>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</si>
  <si>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</si>
  <si>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</si>
  <si>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</si>
  <si>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</si>
  <si>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</si>
  <si>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</si>
  <si>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</si>
  <si>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</si>
  <si>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</si>
  <si>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</si>
  <si>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</si>
  <si>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</si>
  <si>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</si>
  <si>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</si>
  <si>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</si>
  <si>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</si>
  <si>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</si>
  <si>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</si>
  <si>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</si>
  <si>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</si>
  <si>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</si>
  <si>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</si>
  <si>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</si>
  <si>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</si>
  <si>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</si>
  <si>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</si>
  <si>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</si>
  <si>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</si>
  <si>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</si>
  <si>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</si>
  <si>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</si>
  <si>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</si>
  <si>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</si>
  <si>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</si>
  <si>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</si>
  <si>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</si>
  <si>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</si>
  <si>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</si>
  <si>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</si>
  <si>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</si>
  <si>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</si>
  <si>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</si>
  <si>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</si>
  <si>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</si>
  <si>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</si>
  <si>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</si>
  <si>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</si>
  <si>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</si>
  <si>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</si>
  <si>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</si>
  <si>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</si>
  <si>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</si>
  <si>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</si>
  <si>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</si>
  <si>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</si>
  <si>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</si>
  <si>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</si>
  <si>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Бюджетдан ташқари маблағлар</t>
  </si>
  <si>
    <t xml:space="preserve"> ЯТТ "Умаров.Б.Б"</t>
  </si>
  <si>
    <t>Транспорт воситасини жорий таъмирлаш</t>
  </si>
  <si>
    <t>сўм</t>
  </si>
  <si>
    <t>ПҚ-3953 27.09.2018й.</t>
  </si>
  <si>
    <t>STANDART TECHNICAL SYSTEM MCHJ</t>
  </si>
  <si>
    <t>Ўзбекистон Республикасининг Давлат бюджети</t>
  </si>
  <si>
    <t>Commfort дастурини олиш учун</t>
  </si>
  <si>
    <t>8955932/9040854</t>
  </si>
  <si>
    <t>Электрон дўкон</t>
  </si>
  <si>
    <t>Комплект</t>
  </si>
  <si>
    <t>IDEAL SOLUTIONS хусусий корхонаси</t>
  </si>
  <si>
    <t>Сервер</t>
  </si>
  <si>
    <t>Аукцион</t>
  </si>
  <si>
    <t>5261020/4872438</t>
  </si>
  <si>
    <t>98 700 000,00</t>
  </si>
  <si>
    <t>OOO Starlab</t>
  </si>
  <si>
    <t>Kerio Control дастурий таъминоти лицензиясини олиш учун</t>
  </si>
  <si>
    <t>5260648/4872286</t>
  </si>
  <si>
    <t>Мунавар нур барака ХК</t>
  </si>
  <si>
    <t>Дона</t>
  </si>
  <si>
    <t>9060037/9152475</t>
  </si>
  <si>
    <t>МФУ принтер олиш учун</t>
  </si>
  <si>
    <t>9060040/9152795</t>
  </si>
  <si>
    <t>YATT KARIMOV BAXTIYOR TURGUNBAYEVICH</t>
  </si>
  <si>
    <t>Стул</t>
  </si>
  <si>
    <t xml:space="preserve">9074059/9169025 </t>
  </si>
  <si>
    <t>ООО NAVRUZ BEST GROUP</t>
  </si>
  <si>
    <t>Стол</t>
  </si>
  <si>
    <t>9074051/9169090</t>
  </si>
  <si>
    <t>ООО TECHMALL GROUP</t>
  </si>
  <si>
    <t>9089334/9188412</t>
  </si>
  <si>
    <t>ООО  "ORGSELL"</t>
  </si>
  <si>
    <t>Компьютер</t>
  </si>
  <si>
    <t>Коперацион биржа</t>
  </si>
  <si>
    <t xml:space="preserve">190073851/073851 </t>
  </si>
  <si>
    <t>?HUMO DISTRIBUTION? МЧЖ</t>
  </si>
  <si>
    <t>Ноутбук</t>
  </si>
  <si>
    <t>5300428/4945128</t>
  </si>
  <si>
    <t>ООО KAMOL-BROKER-PLUS</t>
  </si>
  <si>
    <t>Бюджетдан ташқари жамғарма маблағлари</t>
  </si>
  <si>
    <t>9038492/9129337</t>
  </si>
  <si>
    <t>Музлатгич</t>
  </si>
  <si>
    <t>ООО DOORDASH SERVICE</t>
  </si>
  <si>
    <t xml:space="preserve"> Телевизор </t>
  </si>
  <si>
    <t>9074066/9169091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</si>
  <si>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</si>
  <si>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</si>
  <si>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</si>
  <si>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</si>
  <si>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</si>
  <si>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</si>
  <si>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</si>
  <si>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</si>
  <si>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</si>
  <si>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</si>
  <si>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</si>
  <si>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</si>
  <si>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</si>
  <si>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</si>
  <si>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</si>
  <si>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</si>
  <si>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</si>
  <si>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</si>
  <si>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</si>
  <si>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</si>
  <si>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</si>
  <si>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</si>
  <si>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</si>
  <si>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</si>
  <si>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</si>
  <si>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</si>
  <si>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</si>
  <si>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</si>
  <si>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</si>
  <si>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</si>
  <si>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</si>
  <si>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</si>
  <si>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</si>
  <si>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</si>
  <si>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</si>
  <si>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</si>
  <si>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</si>
  <si>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</si>
  <si>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</si>
  <si>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</si>
  <si>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</si>
  <si>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</si>
  <si>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</si>
  <si>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</si>
  <si>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</si>
  <si>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</si>
  <si>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</si>
  <si>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</si>
  <si>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</si>
  <si>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</si>
  <si>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</si>
  <si>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</si>
  <si>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</si>
  <si>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</si>
  <si>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</si>
  <si>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</si>
  <si>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</si>
  <si>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</si>
  <si>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</si>
  <si>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</si>
  <si>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</si>
  <si>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</si>
  <si>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</si>
  <si>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</si>
  <si>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</si>
  <si>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</si>
  <si>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</si>
  <si>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</si>
  <si>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</si>
  <si>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</si>
  <si>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</si>
  <si>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</si>
  <si>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</si>
  <si>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</si>
  <si>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MANAVIYATCHI YOSHLAR FAOLIYATI  МЧЖ</t>
  </si>
  <si>
    <t>2095977/21</t>
  </si>
  <si>
    <t>2095984/39</t>
  </si>
  <si>
    <t>3160094/7648629</t>
  </si>
  <si>
    <t>Байроқ</t>
  </si>
  <si>
    <t>дона</t>
  </si>
  <si>
    <t>Тошкент давлат аграр университети</t>
  </si>
  <si>
    <t>2114715/3А...</t>
  </si>
  <si>
    <t>Электр энергия</t>
  </si>
  <si>
    <t>2114880/38</t>
  </si>
  <si>
    <t>ОАО "Kapital Sugurta"</t>
  </si>
  <si>
    <t>Суғурта харажатлари</t>
  </si>
  <si>
    <t>2129975/2600/31108165</t>
  </si>
  <si>
    <t>ООО ИД "TABRIKLAR DUNYOSI"</t>
  </si>
  <si>
    <t>Баённома бланкаси</t>
  </si>
  <si>
    <t xml:space="preserve"> ГУП "Республиканский узел специальной связи"</t>
  </si>
  <si>
    <t>3168473/7666516</t>
  </si>
  <si>
    <t xml:space="preserve">2150276/443 </t>
  </si>
  <si>
    <t>Алоқа хизмати</t>
  </si>
  <si>
    <t>ООО "MAQSAD BEMINNAT SERVIS"</t>
  </si>
  <si>
    <t>2182804/21</t>
  </si>
  <si>
    <t>3183951/7694872</t>
  </si>
  <si>
    <t>Яйлов бланкаси тайёрлаш</t>
  </si>
  <si>
    <t>3183714/7694670</t>
  </si>
  <si>
    <t xml:space="preserve"> ГУП "O'RMONTEXNOSERVIS"</t>
  </si>
  <si>
    <t>2190449/2021/5</t>
  </si>
  <si>
    <t>Хизмат кўрсатиш</t>
  </si>
  <si>
    <t xml:space="preserve"> "Кишлок хаёти" газетаси</t>
  </si>
  <si>
    <t>эълон чоп этиш</t>
  </si>
  <si>
    <t>Кв/см</t>
  </si>
  <si>
    <t xml:space="preserve"> Узбек тили унисер.укитиш ва малака ошириш маркази</t>
  </si>
  <si>
    <t>Человек</t>
  </si>
  <si>
    <t>2190503/98</t>
  </si>
  <si>
    <t>Ҳодимлар малакасини ошириш</t>
  </si>
  <si>
    <t>2190580/546/2021-Tosh</t>
  </si>
  <si>
    <t>O'ZBEKTELEKOM</t>
  </si>
  <si>
    <t>2209958/1914985119</t>
  </si>
  <si>
    <t>Узбектелеком серверига рухсатнома ва аукцион порталини жойлаштириш учун</t>
  </si>
  <si>
    <t>ЎРҚ-472-сонли 09.04.2018 44-модда</t>
  </si>
  <si>
    <t>3192925/7712808</t>
  </si>
  <si>
    <t xml:space="preserve"> OOO Billur suv </t>
  </si>
  <si>
    <t xml:space="preserve"> Питьевая вода</t>
  </si>
  <si>
    <t>9036536/9128191</t>
  </si>
  <si>
    <t>3198116/7722108</t>
  </si>
  <si>
    <t xml:space="preserve"> "KIBERXAVFSIZLIK MARKAZI" DUK</t>
  </si>
  <si>
    <t xml:space="preserve">2228351/78-Р
</t>
  </si>
  <si>
    <t>Ягона етказиб берувчи</t>
  </si>
  <si>
    <t>ахборот хавфсизлигини ўрганиб чиқиш хамда ахборотхавфсизлигини ишлаб чиқиш</t>
  </si>
  <si>
    <t>ООО МЦФЭР-У</t>
  </si>
  <si>
    <t>2228384/КД-15</t>
  </si>
  <si>
    <t>Masters Oltisoy хусусий корхонаси</t>
  </si>
  <si>
    <t>9054058/9145630</t>
  </si>
  <si>
    <t>Установка, переустановка и заправка кондиционера</t>
  </si>
  <si>
    <t>Гкал</t>
  </si>
  <si>
    <t>2236065/50...</t>
  </si>
  <si>
    <t>Услуга  за горячую воду и тепловую энергию</t>
  </si>
  <si>
    <t xml:space="preserve">ЯТТ "Умаров.Б.Б" </t>
  </si>
  <si>
    <t>2236209/76</t>
  </si>
  <si>
    <t>Uzdigital TV</t>
  </si>
  <si>
    <t>2242345/21К-223 шартномага № 1 кушимча келишув</t>
  </si>
  <si>
    <t>Кабел телевединияси учун</t>
  </si>
  <si>
    <t>2264790/32</t>
  </si>
  <si>
    <t xml:space="preserve"> ОАО "Kapital Sugurta"</t>
  </si>
  <si>
    <t>ООО "SIM-SIM SKAZKA"</t>
  </si>
  <si>
    <t>2264790/2600/3111</t>
  </si>
  <si>
    <t xml:space="preserve"> делегация иштирокчилари овқатланиши учун</t>
  </si>
  <si>
    <t>2270691/18</t>
  </si>
  <si>
    <t>Алоқа хизмати учун</t>
  </si>
  <si>
    <t>2270757/ 1916863978</t>
  </si>
  <si>
    <t xml:space="preserve">O'ZBEKTELEKOM </t>
  </si>
  <si>
    <t>KANSMART MCHJ</t>
  </si>
  <si>
    <t xml:space="preserve">8943279/9027313 </t>
  </si>
  <si>
    <t>Оқ қоғоз</t>
  </si>
  <si>
    <t>ЧП"NURON SAVDO"</t>
  </si>
  <si>
    <t xml:space="preserve">8943249/9027276 </t>
  </si>
  <si>
    <t>Пачка</t>
  </si>
  <si>
    <t xml:space="preserve">ooo "IPLUS" </t>
  </si>
  <si>
    <t>Интернет</t>
  </si>
  <si>
    <t>ой</t>
  </si>
  <si>
    <t xml:space="preserve">2092471/85/К21 шарт № 1 куш келишув </t>
  </si>
  <si>
    <t xml:space="preserve"> ЯТТ "Умаров.Б.Б" </t>
  </si>
  <si>
    <t>2091084/20</t>
  </si>
  <si>
    <t>ООО "Kansler"</t>
  </si>
  <si>
    <t>Настольный набор</t>
  </si>
  <si>
    <t>8953955/9038860</t>
  </si>
  <si>
    <t>набор</t>
  </si>
  <si>
    <t xml:space="preserve">5261020/4872438 </t>
  </si>
  <si>
    <t>УПС</t>
  </si>
  <si>
    <t xml:space="preserve">ГУП "O'RMONTEXNOSERVIS" </t>
  </si>
  <si>
    <t>2100764/2021/6</t>
  </si>
  <si>
    <t>компьютер ва принтерларни жорий таъмирлаш</t>
  </si>
  <si>
    <t>MANAVIYATCHI YOSHLAR FAOLIYATI</t>
  </si>
  <si>
    <t>3160090/7648621</t>
  </si>
  <si>
    <t>қўмита концепсиясини ясатиш учун</t>
  </si>
  <si>
    <t>Государственное унитарное предприятие Центр UZINFOCOM</t>
  </si>
  <si>
    <t>Интернет почта учун</t>
  </si>
  <si>
    <t>2104159/73-П шарт № 1 куш. Келишув</t>
  </si>
  <si>
    <t>2114693/3А..</t>
  </si>
  <si>
    <t>киловатт</t>
  </si>
  <si>
    <t xml:space="preserve">Электр энергия учун </t>
  </si>
  <si>
    <t>OOO "ALPHA OIL GROUP"</t>
  </si>
  <si>
    <t>литр</t>
  </si>
  <si>
    <t>Бензин</t>
  </si>
  <si>
    <t>2127584/В-32АП шарт № 3 кушимча келишув</t>
  </si>
  <si>
    <t xml:space="preserve">MANAVIYATCHI YOSHLAR FAOLIYATI  МЧЖ </t>
  </si>
  <si>
    <t>8995613/9084503</t>
  </si>
  <si>
    <t>Алломалар хақида кўргазмали қуроллар чиқариш</t>
  </si>
  <si>
    <t xml:space="preserve"> "UNICON-SOFT" МЧЖ </t>
  </si>
  <si>
    <t xml:space="preserve"> "Е-ХАТ" калитларини абонент тулови учун</t>
  </si>
  <si>
    <t>2166468/ 108-2021/IJRO шарт Д/С № 4269-108-2021/IJRO</t>
  </si>
  <si>
    <t xml:space="preserve">UP SAR MCHJ </t>
  </si>
  <si>
    <t xml:space="preserve"> Конверт</t>
  </si>
  <si>
    <t>9006461/9095487</t>
  </si>
  <si>
    <t xml:space="preserve"> ООО "MAQSAD BEMINNAT SERVIS"</t>
  </si>
  <si>
    <t>2182861/22</t>
  </si>
  <si>
    <t>2183186/20</t>
  </si>
  <si>
    <t>ЧП "Умаров Б.Б."</t>
  </si>
  <si>
    <t>3186206/ 7701562</t>
  </si>
  <si>
    <t>хизмат</t>
  </si>
  <si>
    <t>ЧП LEADER ALISHER</t>
  </si>
  <si>
    <t>Шланг</t>
  </si>
  <si>
    <t>9029406/9120780</t>
  </si>
  <si>
    <t>м</t>
  </si>
  <si>
    <t xml:space="preserve"> ЧП BLESSED DAYS</t>
  </si>
  <si>
    <t>9029364/9120543</t>
  </si>
  <si>
    <t>Узбек тили унисер.укитиш ва малака ошириш маркази</t>
  </si>
  <si>
    <t>2209916/461/2021-Tosh</t>
  </si>
  <si>
    <t xml:space="preserve"> "MANAVIYATCHI YOSHLAR FAOLIYATI"</t>
  </si>
  <si>
    <t>Ўзбекистон Республикаси байроғини тайёрлаш</t>
  </si>
  <si>
    <t>9036810/9128146</t>
  </si>
  <si>
    <t>9036806/9128093</t>
  </si>
  <si>
    <t xml:space="preserve">ООО ALL IN ONE MARKET </t>
  </si>
  <si>
    <t xml:space="preserve"> Клавиатура</t>
  </si>
  <si>
    <t>9035799/9126889</t>
  </si>
  <si>
    <t>Глобал ТСВ савдо ишлаб чикариш корхонаси</t>
  </si>
  <si>
    <t>9035792/9126824</t>
  </si>
  <si>
    <t xml:space="preserve"> Коннектор</t>
  </si>
  <si>
    <t xml:space="preserve"> ООО CYBORGPC</t>
  </si>
  <si>
    <t xml:space="preserve"> Коммутатор</t>
  </si>
  <si>
    <t>KIBERXAVFSIZLIK MARKAZI DUK</t>
  </si>
  <si>
    <t>9035505/9126771</t>
  </si>
  <si>
    <t>2228306/79-А</t>
  </si>
  <si>
    <t>9048380/9139679</t>
  </si>
  <si>
    <t>Байроқ олиш учун</t>
  </si>
  <si>
    <t xml:space="preserve"> "Piskent Nematlari" Ф/Х </t>
  </si>
  <si>
    <t>Теша</t>
  </si>
  <si>
    <t xml:space="preserve"> ООО VODIY BAXT-QUSHI</t>
  </si>
  <si>
    <t>9055287/9146798</t>
  </si>
  <si>
    <t>9055279/9146817</t>
  </si>
  <si>
    <t xml:space="preserve"> Кабель</t>
  </si>
  <si>
    <t>СП HUMSAR</t>
  </si>
  <si>
    <t xml:space="preserve"> Кирка</t>
  </si>
  <si>
    <t>9055258/ 9146382</t>
  </si>
  <si>
    <t>"MUZAFFARANVAR BIZNES" МЧЖ</t>
  </si>
  <si>
    <t>9055253/9146561</t>
  </si>
  <si>
    <t xml:space="preserve"> Грабли</t>
  </si>
  <si>
    <t xml:space="preserve"> Тошкент давлат аграр университети </t>
  </si>
  <si>
    <t>2236055/50..</t>
  </si>
  <si>
    <t xml:space="preserve"> Услуга  за горячую воду и тепловую энергию</t>
  </si>
  <si>
    <t>ГУП "O'RMONTEXNOSERVIS"</t>
  </si>
  <si>
    <t>2242302/2021/7</t>
  </si>
  <si>
    <t>ООО "GIFT BOX"</t>
  </si>
  <si>
    <t>9073230/9167947</t>
  </si>
  <si>
    <t xml:space="preserve"> Таблички</t>
  </si>
  <si>
    <t xml:space="preserve">O`ZTEMIRYO`LYO`LOVCHI AJ </t>
  </si>
  <si>
    <t>Темир йўл чиптаси</t>
  </si>
  <si>
    <t xml:space="preserve">2263660/44 </t>
  </si>
  <si>
    <t>2263868/27</t>
  </si>
  <si>
    <t>2263775/28</t>
  </si>
  <si>
    <t>2263808/25</t>
  </si>
  <si>
    <t xml:space="preserve"> 2021 йил 9 ойликда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</si>
  <si>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2021 йил 9 ойликда  
Ўрмон хўжалиги давлат қўмитасида капитал қўйилмалар ҳисобидан амалга оширилаётган лойиҳаларнинг ижроси тўғрисидаги
МАЪЛУМОТЛАР</t>
  </si>
  <si>
    <t xml:space="preserve"> 2021 йил 9 ойликда
Ўрмон хўжалиги давлат қўмитаси томонидан ўтказилган танловлар (тендерлар) ва амалга оширилган давлат харидлари тўғрисидаги
МАЪЛУМОТЛАР</t>
  </si>
  <si>
    <r>
      <t xml:space="preserve"> 2021 йил 9 ойликда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</si>
  <si>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2021 йил 9 ойликда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</si>
  <si>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2021 йил 9 ойликда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</si>
  <si>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2021 йил 9 ойликда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</si>
  <si>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сентябрь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</si>
  <si>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>Доривор ўсимликларни етиштириш ва қайта ишлаш илмий-ишлаб чиқариш маркази</t>
  </si>
  <si>
    <t>(минг сўм)</t>
  </si>
  <si>
    <t>(сўмда)</t>
  </si>
  <si>
    <t>ООО MEBEL KOMFORT</t>
  </si>
  <si>
    <t>YaTT "TURSUNOV BOTIR KADIROVICH"</t>
  </si>
  <si>
    <t>Садаф бизнес сервис МЧЖ</t>
  </si>
  <si>
    <t>SADAF BIZNES SERVIS  МЧЖ</t>
  </si>
  <si>
    <t>ООО SAM TECHNO CLASS</t>
  </si>
  <si>
    <t xml:space="preserve">Karimova Maftuna Voxidovna </t>
  </si>
  <si>
    <t>Кушетка</t>
  </si>
  <si>
    <t>Шкаф</t>
  </si>
  <si>
    <t>Подставка</t>
  </si>
  <si>
    <t>Планшнт</t>
  </si>
  <si>
    <t>92051621/9379718</t>
  </si>
  <si>
    <t>9151999/9289605</t>
  </si>
  <si>
    <t>9152903/9289654</t>
  </si>
  <si>
    <t>9127258/9245603</t>
  </si>
  <si>
    <t>9205184/9379428</t>
  </si>
  <si>
    <t>6306552/4955260</t>
  </si>
  <si>
    <t>Шлиф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</si>
  <si>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</si>
  <si>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</si>
  <si>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</si>
  <si>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</si>
  <si>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</si>
  <si>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</si>
  <si>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</si>
  <si>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</si>
  <si>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</si>
  <si>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</si>
  <si>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</si>
  <si>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</si>
  <si>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</si>
  <si>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</si>
  <si>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</si>
  <si>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</si>
  <si>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</si>
  <si>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</si>
  <si>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</si>
  <si>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</si>
  <si>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</si>
  <si>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</si>
  <si>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</si>
  <si>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</si>
  <si>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</si>
  <si>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</si>
  <si>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</si>
  <si>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</si>
  <si>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</si>
  <si>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</si>
  <si>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</si>
  <si>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</si>
  <si>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</si>
  <si>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</si>
  <si>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</si>
  <si>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</si>
  <si>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</si>
  <si>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</si>
  <si>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</si>
  <si>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KANS SHOP XK</t>
  </si>
  <si>
    <t>ЧП LUCKY SALES</t>
  </si>
  <si>
    <t>OOO BIRJASERVIS BARAKA</t>
  </si>
  <si>
    <t>ООО "UNICON-SOFT"</t>
  </si>
  <si>
    <t>KANS GRAND</t>
  </si>
  <si>
    <t>COMFORT COMMERCE</t>
  </si>
  <si>
    <t xml:space="preserve">ООО FOROLY COMMERCIAL </t>
  </si>
  <si>
    <t>ООО UMAKANSUL BUSINESS</t>
  </si>
  <si>
    <t>ООО BARAKA BARHAYOT BUSINESS</t>
  </si>
  <si>
    <t>ООО SMARTTAB</t>
  </si>
  <si>
    <t>ООО "UNITED BUSINESS TRADE LTD"</t>
  </si>
  <si>
    <t>ООО INDEPEND MANAGERS</t>
  </si>
  <si>
    <t>ООО PHARM MED LABORATORIS</t>
  </si>
  <si>
    <t>ЧП FAYZILLO FAYZ INVEST PLYUS</t>
  </si>
  <si>
    <t>ООО NODIRBEK SMART-SERVICE</t>
  </si>
  <si>
    <t>OOO "Info Semantik"</t>
  </si>
  <si>
    <t>ООО FAST MOVEMENT GROUP</t>
  </si>
  <si>
    <t>МЧЖ "ISKANDAR MAFTUNA BUSINESS"</t>
  </si>
  <si>
    <t>Обложка файл</t>
  </si>
  <si>
    <t>9102432/9208770</t>
  </si>
  <si>
    <t>3227613/7779022</t>
  </si>
  <si>
    <t>Изготовление и монтаж таблички</t>
  </si>
  <si>
    <t>Миллий дўкон</t>
  </si>
  <si>
    <t xml:space="preserve"> Туалетная бумага</t>
  </si>
  <si>
    <t>9127301/9245646</t>
  </si>
  <si>
    <t xml:space="preserve"> Бумага А4</t>
  </si>
  <si>
    <t>9127282/92456616</t>
  </si>
  <si>
    <t>9127271/9245610</t>
  </si>
  <si>
    <t xml:space="preserve"> Выделение аппаратно-программное устройство (АПУ) ?E-KALIT? с ключами ЭЦП для авт</t>
  </si>
  <si>
    <t>2338467/6811-2021/IJRO</t>
  </si>
  <si>
    <t xml:space="preserve"> Швабра</t>
  </si>
  <si>
    <t>9152066/9290172</t>
  </si>
  <si>
    <t xml:space="preserve"> Половая тряпка, метр</t>
  </si>
  <si>
    <t>9152053/9289767</t>
  </si>
  <si>
    <t>Метр</t>
  </si>
  <si>
    <t>OOO Billur suv</t>
  </si>
  <si>
    <t xml:space="preserve">ЧП "Умаров Б.Б." </t>
  </si>
  <si>
    <t xml:space="preserve">"KAPITAL SUGURTA" aksiyadorlik jamiyati </t>
  </si>
  <si>
    <t>УзР Адлия вазир. Юристлар малакасини ошириш маркази</t>
  </si>
  <si>
    <t xml:space="preserve"> OOO "TOSHKENT GULLARI GROUP"</t>
  </si>
  <si>
    <t>9110504/9223213</t>
  </si>
  <si>
    <t xml:space="preserve"> Ремонт машин и агрегатов</t>
  </si>
  <si>
    <t>3247293/7815945</t>
  </si>
  <si>
    <t>услуга</t>
  </si>
  <si>
    <t>9164468/9307327</t>
  </si>
  <si>
    <t xml:space="preserve"> обязательное страхование гражданской ответственности владельцев транспортных сре</t>
  </si>
  <si>
    <t>2376119/003406</t>
  </si>
  <si>
    <t xml:space="preserve"> Изготовление композиций цветов</t>
  </si>
  <si>
    <t>3263469/7843894</t>
  </si>
  <si>
    <t>3267493/7854736</t>
  </si>
  <si>
    <t>280 Услуга за телефонную связь</t>
  </si>
  <si>
    <t xml:space="preserve"> 2397183/1918386304</t>
  </si>
  <si>
    <t>3275569/7867786</t>
  </si>
  <si>
    <t>2406124/8386-2021/IJRO</t>
  </si>
  <si>
    <t xml:space="preserve"> Лоток</t>
  </si>
  <si>
    <t>9152025/9289980</t>
  </si>
  <si>
    <t xml:space="preserve"> Весы</t>
  </si>
  <si>
    <t>9152016/9290028</t>
  </si>
  <si>
    <t xml:space="preserve"> Перчатка</t>
  </si>
  <si>
    <t>9151299/9289723</t>
  </si>
  <si>
    <t>пара</t>
  </si>
  <si>
    <t xml:space="preserve"> Тряпка</t>
  </si>
  <si>
    <t>9151258/9289783</t>
  </si>
  <si>
    <t xml:space="preserve"> Чистящее средство</t>
  </si>
  <si>
    <t>9151253/9289749</t>
  </si>
  <si>
    <t xml:space="preserve"> 9151248/9289549</t>
  </si>
  <si>
    <t xml:space="preserve"> Автомат</t>
  </si>
  <si>
    <t xml:space="preserve"> 9154695/9292154</t>
  </si>
  <si>
    <t xml:space="preserve"> 9154667/9296124</t>
  </si>
  <si>
    <t xml:space="preserve"> Жидкое мыло</t>
  </si>
  <si>
    <t>9154648/9296169</t>
  </si>
  <si>
    <t xml:space="preserve"> Диспенсер (дозатор)</t>
  </si>
  <si>
    <t xml:space="preserve"> 9154635/9295714</t>
  </si>
  <si>
    <t xml:space="preserve"> Зеркала</t>
  </si>
  <si>
    <t>9154614/9295613</t>
  </si>
  <si>
    <t>9154612/9295612</t>
  </si>
  <si>
    <t xml:space="preserve"> Органайзер</t>
  </si>
  <si>
    <t>9154620/9293401</t>
  </si>
  <si>
    <t xml:space="preserve"> Сушилка</t>
  </si>
  <si>
    <t xml:space="preserve"> 9154605/9293400</t>
  </si>
  <si>
    <t xml:space="preserve"> 3248603/7818016</t>
  </si>
  <si>
    <t xml:space="preserve"> Изготовление и монтаж таблички</t>
  </si>
  <si>
    <t xml:space="preserve"> 3248451/7818037</t>
  </si>
  <si>
    <t>3248449/7817991</t>
  </si>
  <si>
    <t xml:space="preserve"> Бумага для плоттера</t>
  </si>
  <si>
    <t>9193148/9350466</t>
  </si>
  <si>
    <t>рулон</t>
  </si>
  <si>
    <t>3267494/7854839</t>
  </si>
  <si>
    <t>3267492/7854704</t>
  </si>
  <si>
    <t xml:space="preserve"> Микроволновая печь </t>
  </si>
  <si>
    <t xml:space="preserve"> 9205125/9379597</t>
  </si>
  <si>
    <t xml:space="preserve"> Метан газ</t>
  </si>
  <si>
    <t>Куб.м</t>
  </si>
  <si>
    <t>2341794/26-21.М</t>
  </si>
  <si>
    <t>Ўрмон хўжалиги давлат қўмитаси томонидан 2021 йил 9 ойликда қурилиш, реконструкция қилиш ва таъмирлаш ишлари бўйича танловлар (тендерлар) ўтказилмади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</si>
</sst>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22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1"/>
  <sheetViews>
    <sheetView zoomScale="85" zoomScaleNormal="85" zoomScaleSheetLayoutView="100" workbookViewId="0">
      <pane xSplit="2" ySplit="11" topLeftCell="C18" activePane="bottomRight" state="frozen"/>
      <selection activeCell="F9" sqref="F9"/>
      <selection pane="topRight" activeCell="F9" sqref="F9"/>
      <selection pane="bottomLeft" activeCell="F9" sqref="F9"/>
      <selection pane="bottomRight" activeCell="K7" sqref="K7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0" t="s">
        <v>88</v>
      </c>
      <c r="G1" s="131"/>
    </row>
    <row r="2" spans="1:11" x14ac:dyDescent="0.3">
      <c r="F2" s="132"/>
      <c r="G2" s="132"/>
    </row>
    <row r="3" spans="1:11" ht="4.5" customHeight="1" x14ac:dyDescent="0.3">
      <c r="F3" s="132"/>
      <c r="G3" s="132"/>
    </row>
    <row r="4" spans="1:11" x14ac:dyDescent="0.3">
      <c r="F4" s="132"/>
      <c r="G4" s="132"/>
    </row>
    <row r="5" spans="1:11" ht="3.75" customHeight="1" x14ac:dyDescent="0.3"/>
    <row r="6" spans="1:11" ht="57.6" customHeight="1" x14ac:dyDescent="0.3">
      <c r="A6" s="135" t="s">
        <v>455</v>
      </c>
      <c r="B6" s="135"/>
      <c r="C6" s="135"/>
      <c r="D6" s="135"/>
      <c r="E6" s="135"/>
      <c r="F6" s="135"/>
      <c r="G6" s="135"/>
    </row>
    <row r="7" spans="1:11" x14ac:dyDescent="0.3">
      <c r="A7" s="136" t="s">
        <v>13</v>
      </c>
      <c r="B7" s="136"/>
      <c r="C7" s="136"/>
      <c r="D7" s="136"/>
      <c r="E7" s="136"/>
      <c r="F7" s="136"/>
      <c r="G7" s="136"/>
    </row>
    <row r="8" spans="1:11" ht="19.5" x14ac:dyDescent="0.3">
      <c r="G8" s="125" t="s">
        <v>464</v>
      </c>
    </row>
    <row r="9" spans="1:11" ht="32.450000000000003" customHeight="1" x14ac:dyDescent="0.3">
      <c r="A9" s="137" t="s">
        <v>14</v>
      </c>
      <c r="B9" s="137" t="s">
        <v>6</v>
      </c>
      <c r="C9" s="137" t="s">
        <v>0</v>
      </c>
      <c r="D9" s="137"/>
      <c r="E9" s="137"/>
      <c r="F9" s="137"/>
      <c r="G9" s="137"/>
      <c r="H9" s="11"/>
      <c r="I9" s="11"/>
      <c r="J9" s="11"/>
      <c r="K9" s="11"/>
    </row>
    <row r="10" spans="1:11" x14ac:dyDescent="0.3">
      <c r="A10" s="137"/>
      <c r="B10" s="137"/>
      <c r="C10" s="137" t="s">
        <v>5</v>
      </c>
      <c r="D10" s="137" t="s">
        <v>1</v>
      </c>
      <c r="E10" s="137"/>
      <c r="F10" s="137"/>
      <c r="G10" s="137"/>
    </row>
    <row r="11" spans="1:11" ht="112.5" x14ac:dyDescent="0.3">
      <c r="A11" s="137"/>
      <c r="B11" s="137"/>
      <c r="C11" s="137"/>
      <c r="D11" s="9" t="s">
        <v>2</v>
      </c>
      <c r="E11" s="63" t="s">
        <v>95</v>
      </c>
      <c r="F11" s="9" t="s">
        <v>3</v>
      </c>
      <c r="G11" s="9" t="s">
        <v>4</v>
      </c>
    </row>
    <row r="12" spans="1:11" ht="45" customHeight="1" x14ac:dyDescent="0.3">
      <c r="A12" s="16">
        <v>1</v>
      </c>
      <c r="B12" s="17" t="s">
        <v>212</v>
      </c>
      <c r="C12" s="29">
        <f>+D12+E12+F12+G12</f>
        <v>3800839.5000000005</v>
      </c>
      <c r="D12" s="16">
        <v>2211940.6</v>
      </c>
      <c r="E12" s="16">
        <v>556847.80000000005</v>
      </c>
      <c r="F12" s="16">
        <v>1032051.1</v>
      </c>
      <c r="G12" s="18"/>
    </row>
    <row r="13" spans="1:11" ht="58.5" customHeight="1" x14ac:dyDescent="0.3">
      <c r="A13" s="19">
        <f>+A12+1</f>
        <v>2</v>
      </c>
      <c r="B13" s="20" t="s">
        <v>211</v>
      </c>
      <c r="C13" s="29">
        <f>+D13+E13+F13+G13</f>
        <v>432620.79999999999</v>
      </c>
      <c r="D13" s="19">
        <v>316917.2</v>
      </c>
      <c r="E13" s="19">
        <v>75372.399999999994</v>
      </c>
      <c r="F13" s="19">
        <v>40331.199999999997</v>
      </c>
      <c r="G13" s="21"/>
    </row>
    <row r="14" spans="1:11" ht="45" customHeight="1" x14ac:dyDescent="0.3">
      <c r="A14" s="19">
        <v>3</v>
      </c>
      <c r="B14" s="20" t="s">
        <v>213</v>
      </c>
      <c r="C14" s="29">
        <f>+D14+E14+F14+G14</f>
        <v>179424.4</v>
      </c>
      <c r="D14" s="19">
        <v>118443</v>
      </c>
      <c r="E14" s="19">
        <v>29394.799999999999</v>
      </c>
      <c r="F14" s="19">
        <v>31586.6</v>
      </c>
      <c r="G14" s="21"/>
    </row>
    <row r="15" spans="1:11" ht="45" customHeight="1" x14ac:dyDescent="0.3">
      <c r="A15" s="19">
        <v>4</v>
      </c>
      <c r="B15" s="20" t="s">
        <v>214</v>
      </c>
      <c r="C15" s="29">
        <f>+D15+E15+F15+G15</f>
        <v>3597796.2</v>
      </c>
      <c r="D15" s="19">
        <v>1264106.8</v>
      </c>
      <c r="E15" s="19">
        <v>188428.5</v>
      </c>
      <c r="F15" s="19">
        <v>2145260.9</v>
      </c>
      <c r="G15" s="21"/>
    </row>
    <row r="16" spans="1:11" ht="45" customHeight="1" x14ac:dyDescent="0.3">
      <c r="A16" s="19">
        <v>5</v>
      </c>
      <c r="B16" s="20" t="s">
        <v>215</v>
      </c>
      <c r="C16" s="29">
        <f>+D16+E16+F16+G16</f>
        <v>65084635.100000001</v>
      </c>
      <c r="D16" s="19"/>
      <c r="E16" s="19"/>
      <c r="F16" s="19">
        <v>55016549.5</v>
      </c>
      <c r="G16" s="19">
        <v>10068085.6</v>
      </c>
    </row>
    <row r="17" spans="1:30" ht="45" customHeight="1" x14ac:dyDescent="0.3">
      <c r="A17" s="19">
        <v>6</v>
      </c>
      <c r="B17" s="20" t="s">
        <v>216</v>
      </c>
      <c r="C17" s="29">
        <f>+D17+E17+F17</f>
        <v>261506.9</v>
      </c>
      <c r="D17" s="19">
        <v>193003.7</v>
      </c>
      <c r="E17" s="19">
        <v>48509.8</v>
      </c>
      <c r="F17" s="19">
        <v>19993.400000000001</v>
      </c>
      <c r="G17" s="21"/>
    </row>
    <row r="18" spans="1:30" ht="45" customHeight="1" x14ac:dyDescent="0.3">
      <c r="A18" s="19">
        <v>7</v>
      </c>
      <c r="B18" s="20" t="s">
        <v>283</v>
      </c>
      <c r="C18" s="29">
        <f>+D18+E18+F18</f>
        <v>195777.2</v>
      </c>
      <c r="D18" s="19">
        <v>143791.5</v>
      </c>
      <c r="E18" s="19">
        <v>35878.6</v>
      </c>
      <c r="F18" s="19">
        <v>16107.1</v>
      </c>
      <c r="G18" s="21"/>
    </row>
    <row r="19" spans="1:30" ht="48.75" customHeight="1" x14ac:dyDescent="0.3">
      <c r="A19" s="19">
        <v>8</v>
      </c>
      <c r="B19" s="20" t="s">
        <v>463</v>
      </c>
      <c r="C19" s="29">
        <f>+D19+E19+F19</f>
        <v>171529.4</v>
      </c>
      <c r="D19" s="19">
        <v>137466.4</v>
      </c>
      <c r="E19" s="19">
        <v>34063</v>
      </c>
      <c r="F19" s="19"/>
      <c r="G19" s="21"/>
    </row>
    <row r="20" spans="1:30" ht="28.5" customHeight="1" x14ac:dyDescent="0.3">
      <c r="A20" s="22" t="s">
        <v>28</v>
      </c>
      <c r="B20" s="25"/>
      <c r="C20" s="30"/>
      <c r="D20" s="22"/>
      <c r="E20" s="22"/>
      <c r="F20" s="22"/>
      <c r="G20" s="23"/>
    </row>
    <row r="21" spans="1:30" s="15" customFormat="1" ht="28.5" customHeight="1" x14ac:dyDescent="0.3">
      <c r="A21" s="133" t="s">
        <v>22</v>
      </c>
      <c r="B21" s="134"/>
      <c r="C21" s="13">
        <f>SUM(C12:C20)</f>
        <v>73724129.500000015</v>
      </c>
      <c r="D21" s="13">
        <f>SUM(D12:D20)</f>
        <v>4385669.2000000011</v>
      </c>
      <c r="E21" s="122">
        <f t="shared" ref="E21:G21" si="0">SUM(E12:E20)</f>
        <v>968494.90000000014</v>
      </c>
      <c r="F21" s="122">
        <f t="shared" si="0"/>
        <v>58301879.799999997</v>
      </c>
      <c r="G21" s="122">
        <f t="shared" si="0"/>
        <v>10068085.6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</sheetData>
  <mergeCells count="12">
    <mergeCell ref="F1:G1"/>
    <mergeCell ref="F2:G2"/>
    <mergeCell ref="F3:G3"/>
    <mergeCell ref="F4:G4"/>
    <mergeCell ref="A21:B21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7" customWidth="1"/>
    <col min="2" max="3" width="11.5703125" style="47" bestFit="1" customWidth="1"/>
    <col min="4" max="4" width="14.42578125" style="47" customWidth="1"/>
    <col min="5" max="5" width="16" style="47" bestFit="1" customWidth="1"/>
    <col min="6" max="6" width="15.28515625" style="47" bestFit="1" customWidth="1"/>
    <col min="7" max="7" width="13.7109375" style="47" customWidth="1"/>
    <col min="8" max="8" width="14.5703125" style="47" customWidth="1"/>
    <col min="9" max="9" width="12.28515625" style="47" customWidth="1"/>
    <col min="10" max="10" width="12.7109375" style="47" customWidth="1"/>
    <col min="11" max="11" width="12" style="47" customWidth="1"/>
    <col min="12" max="12" width="14.85546875" style="47" customWidth="1"/>
    <col min="13" max="16384" width="9.140625" style="47"/>
  </cols>
  <sheetData>
    <row r="1" spans="1:18" ht="63.75" customHeight="1" x14ac:dyDescent="0.25">
      <c r="I1" s="150" t="s">
        <v>257</v>
      </c>
      <c r="J1" s="150"/>
      <c r="K1" s="150"/>
      <c r="L1" s="150"/>
    </row>
    <row r="4" spans="1:18" ht="48" customHeight="1" x14ac:dyDescent="0.25">
      <c r="A4" s="188" t="s">
        <v>258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6" spans="1:18" x14ac:dyDescent="0.25">
      <c r="A6" s="192" t="s">
        <v>14</v>
      </c>
      <c r="B6" s="192" t="s">
        <v>259</v>
      </c>
      <c r="C6" s="192" t="s">
        <v>260</v>
      </c>
      <c r="D6" s="192" t="s">
        <v>261</v>
      </c>
      <c r="E6" s="192" t="s">
        <v>262</v>
      </c>
      <c r="F6" s="192" t="s">
        <v>263</v>
      </c>
      <c r="G6" s="192" t="s">
        <v>264</v>
      </c>
      <c r="H6" s="192" t="s">
        <v>265</v>
      </c>
      <c r="I6" s="189" t="s">
        <v>266</v>
      </c>
      <c r="J6" s="190"/>
      <c r="K6" s="191"/>
      <c r="L6" s="192" t="s">
        <v>267</v>
      </c>
      <c r="M6" s="106"/>
      <c r="N6" s="106"/>
      <c r="O6" s="106"/>
      <c r="P6" s="106"/>
      <c r="Q6" s="106"/>
      <c r="R6" s="106"/>
    </row>
    <row r="7" spans="1:18" ht="28.5" x14ac:dyDescent="0.25">
      <c r="A7" s="193"/>
      <c r="B7" s="193"/>
      <c r="C7" s="193"/>
      <c r="D7" s="193"/>
      <c r="E7" s="193"/>
      <c r="F7" s="193"/>
      <c r="G7" s="193"/>
      <c r="H7" s="193"/>
      <c r="I7" s="103" t="s">
        <v>268</v>
      </c>
      <c r="J7" s="103" t="s">
        <v>269</v>
      </c>
      <c r="K7" s="103" t="s">
        <v>270</v>
      </c>
      <c r="L7" s="193"/>
      <c r="M7" s="106"/>
      <c r="N7" s="106"/>
      <c r="O7" s="106"/>
      <c r="P7" s="106"/>
      <c r="Q7" s="106"/>
      <c r="R7" s="106"/>
    </row>
    <row r="8" spans="1:18" x14ac:dyDescent="0.25">
      <c r="A8" s="107"/>
      <c r="B8" s="107"/>
      <c r="C8" s="107"/>
      <c r="D8" s="93"/>
      <c r="E8" s="93"/>
      <c r="F8" s="93"/>
      <c r="G8" s="93"/>
      <c r="H8" s="93"/>
      <c r="I8" s="93"/>
      <c r="J8" s="93"/>
      <c r="K8" s="93"/>
      <c r="L8" s="93"/>
      <c r="M8" s="106"/>
      <c r="N8" s="106"/>
      <c r="O8" s="106"/>
      <c r="P8" s="106"/>
      <c r="Q8" s="106"/>
      <c r="R8" s="106"/>
    </row>
    <row r="9" spans="1:18" x14ac:dyDescent="0.25">
      <c r="A9" s="107"/>
      <c r="B9" s="107"/>
      <c r="C9" s="107"/>
      <c r="D9" s="93"/>
      <c r="E9" s="93"/>
      <c r="F9" s="93"/>
      <c r="G9" s="93"/>
      <c r="H9" s="93"/>
      <c r="I9" s="93"/>
      <c r="J9" s="93"/>
      <c r="K9" s="93"/>
      <c r="L9" s="93"/>
      <c r="M9" s="106"/>
      <c r="N9" s="106"/>
      <c r="O9" s="106"/>
      <c r="P9" s="106"/>
      <c r="Q9" s="106"/>
      <c r="R9" s="106"/>
    </row>
    <row r="10" spans="1:18" x14ac:dyDescent="0.25">
      <c r="A10" s="107"/>
      <c r="B10" s="107"/>
      <c r="C10" s="107"/>
      <c r="D10" s="93"/>
      <c r="E10" s="93"/>
      <c r="F10" s="93"/>
      <c r="G10" s="93"/>
      <c r="H10" s="93"/>
      <c r="I10" s="93"/>
      <c r="J10" s="93"/>
      <c r="K10" s="93"/>
      <c r="L10" s="93"/>
      <c r="M10" s="106"/>
      <c r="N10" s="106"/>
      <c r="O10" s="106"/>
      <c r="P10" s="106"/>
      <c r="Q10" s="106"/>
      <c r="R10" s="106"/>
    </row>
    <row r="11" spans="1:18" x14ac:dyDescent="0.25">
      <c r="A11" s="107"/>
      <c r="B11" s="107"/>
      <c r="C11" s="107"/>
      <c r="D11" s="93"/>
      <c r="E11" s="93"/>
      <c r="F11" s="93"/>
      <c r="G11" s="93"/>
      <c r="H11" s="93"/>
      <c r="I11" s="93"/>
      <c r="J11" s="93"/>
      <c r="K11" s="93"/>
      <c r="L11" s="93"/>
      <c r="M11" s="106"/>
      <c r="N11" s="106"/>
      <c r="O11" s="106"/>
      <c r="P11" s="106"/>
      <c r="Q11" s="106"/>
      <c r="R11" s="106"/>
    </row>
    <row r="12" spans="1:18" x14ac:dyDescent="0.25">
      <c r="A12" s="107"/>
      <c r="B12" s="107"/>
      <c r="C12" s="107"/>
      <c r="D12" s="93"/>
      <c r="E12" s="93"/>
      <c r="F12" s="93"/>
      <c r="G12" s="93"/>
      <c r="H12" s="93"/>
      <c r="I12" s="93"/>
      <c r="J12" s="93"/>
      <c r="K12" s="93"/>
      <c r="L12" s="93"/>
      <c r="M12" s="106"/>
      <c r="N12" s="106"/>
      <c r="O12" s="106"/>
      <c r="P12" s="106"/>
      <c r="Q12" s="106"/>
      <c r="R12" s="106"/>
    </row>
    <row r="13" spans="1:18" x14ac:dyDescent="0.25">
      <c r="A13" s="107"/>
      <c r="B13" s="107"/>
      <c r="C13" s="107"/>
      <c r="D13" s="93"/>
      <c r="E13" s="93"/>
      <c r="F13" s="93"/>
      <c r="G13" s="93"/>
      <c r="H13" s="93"/>
      <c r="I13" s="93"/>
      <c r="J13" s="93"/>
      <c r="K13" s="93"/>
      <c r="L13" s="93"/>
      <c r="M13" s="106"/>
      <c r="N13" s="106"/>
      <c r="O13" s="106"/>
      <c r="P13" s="106"/>
      <c r="Q13" s="106"/>
      <c r="R13" s="106"/>
    </row>
    <row r="14" spans="1:18" x14ac:dyDescent="0.25">
      <c r="A14" s="107"/>
      <c r="B14" s="107"/>
      <c r="C14" s="107"/>
      <c r="D14" s="93"/>
      <c r="E14" s="93"/>
      <c r="F14" s="93"/>
      <c r="G14" s="93"/>
      <c r="H14" s="93"/>
      <c r="I14" s="93"/>
      <c r="J14" s="93"/>
      <c r="K14" s="93"/>
      <c r="L14" s="93"/>
      <c r="M14" s="106"/>
      <c r="N14" s="106"/>
      <c r="O14" s="106"/>
      <c r="P14" s="106"/>
      <c r="Q14" s="106"/>
      <c r="R14" s="106"/>
    </row>
    <row r="15" spans="1:18" x14ac:dyDescent="0.25">
      <c r="A15" s="107"/>
      <c r="B15" s="107"/>
      <c r="C15" s="107"/>
      <c r="D15" s="93"/>
      <c r="E15" s="93"/>
      <c r="F15" s="93"/>
      <c r="G15" s="93"/>
      <c r="H15" s="93"/>
      <c r="I15" s="93"/>
      <c r="J15" s="93"/>
      <c r="K15" s="93"/>
      <c r="L15" s="93"/>
      <c r="M15" s="106"/>
      <c r="N15" s="106"/>
      <c r="O15" s="106"/>
      <c r="P15" s="106"/>
      <c r="Q15" s="106"/>
      <c r="R15" s="106"/>
    </row>
    <row r="16" spans="1:18" x14ac:dyDescent="0.25"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4:18" x14ac:dyDescent="0.25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4:18" x14ac:dyDescent="0.25"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4:18" x14ac:dyDescent="0.25"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4:18" x14ac:dyDescent="0.25"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4:18" x14ac:dyDescent="0.25"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4:18" x14ac:dyDescent="0.25"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4:18" x14ac:dyDescent="0.25"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4:18" x14ac:dyDescent="0.25"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4:18" x14ac:dyDescent="0.25"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4:18" x14ac:dyDescent="0.25"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7" customWidth="1"/>
    <col min="2" max="2" width="46" style="47" customWidth="1"/>
    <col min="3" max="3" width="18" style="47" customWidth="1"/>
    <col min="4" max="4" width="44.5703125" style="47" customWidth="1"/>
    <col min="5" max="16384" width="9.140625" style="47"/>
  </cols>
  <sheetData>
    <row r="1" spans="1:4" ht="66" customHeight="1" x14ac:dyDescent="0.25">
      <c r="D1" s="89" t="s">
        <v>271</v>
      </c>
    </row>
    <row r="2" spans="1:4" ht="67.5" customHeight="1" x14ac:dyDescent="0.25">
      <c r="A2" s="185" t="s">
        <v>272</v>
      </c>
      <c r="B2" s="185"/>
      <c r="C2" s="185"/>
      <c r="D2" s="185"/>
    </row>
    <row r="4" spans="1:4" ht="30.75" customHeight="1" x14ac:dyDescent="0.25">
      <c r="A4" s="108" t="s">
        <v>14</v>
      </c>
      <c r="B4" s="108" t="s">
        <v>55</v>
      </c>
      <c r="C4" s="108" t="s">
        <v>53</v>
      </c>
      <c r="D4" s="108" t="s">
        <v>273</v>
      </c>
    </row>
    <row r="5" spans="1:4" x14ac:dyDescent="0.25">
      <c r="A5" s="109">
        <v>1</v>
      </c>
      <c r="B5" s="109"/>
      <c r="C5" s="109"/>
      <c r="D5" s="109"/>
    </row>
    <row r="6" spans="1:4" x14ac:dyDescent="0.25">
      <c r="A6" s="109">
        <f>+A5+1</f>
        <v>2</v>
      </c>
      <c r="B6" s="110"/>
      <c r="C6" s="110"/>
      <c r="D6" s="111"/>
    </row>
    <row r="7" spans="1:4" x14ac:dyDescent="0.25">
      <c r="A7" s="109">
        <f t="shared" ref="A7:A14" si="0">+A6+1</f>
        <v>3</v>
      </c>
      <c r="B7" s="110"/>
      <c r="C7" s="110"/>
      <c r="D7" s="111"/>
    </row>
    <row r="8" spans="1:4" x14ac:dyDescent="0.25">
      <c r="A8" s="109">
        <f t="shared" si="0"/>
        <v>4</v>
      </c>
      <c r="B8" s="110"/>
      <c r="C8" s="110"/>
      <c r="D8" s="111"/>
    </row>
    <row r="9" spans="1:4" x14ac:dyDescent="0.25">
      <c r="A9" s="109">
        <f t="shared" si="0"/>
        <v>5</v>
      </c>
      <c r="B9" s="110"/>
      <c r="C9" s="110"/>
      <c r="D9" s="111"/>
    </row>
    <row r="10" spans="1:4" x14ac:dyDescent="0.25">
      <c r="A10" s="109">
        <f t="shared" si="0"/>
        <v>6</v>
      </c>
      <c r="B10" s="110"/>
      <c r="C10" s="110"/>
      <c r="D10" s="111"/>
    </row>
    <row r="11" spans="1:4" x14ac:dyDescent="0.25">
      <c r="A11" s="109">
        <f t="shared" si="0"/>
        <v>7</v>
      </c>
      <c r="B11" s="110"/>
      <c r="C11" s="110"/>
      <c r="D11" s="111"/>
    </row>
    <row r="12" spans="1:4" x14ac:dyDescent="0.25">
      <c r="A12" s="109">
        <f t="shared" si="0"/>
        <v>8</v>
      </c>
      <c r="B12" s="110"/>
      <c r="C12" s="110"/>
      <c r="D12" s="111"/>
    </row>
    <row r="13" spans="1:4" x14ac:dyDescent="0.25">
      <c r="A13" s="109">
        <f t="shared" si="0"/>
        <v>9</v>
      </c>
      <c r="B13" s="110"/>
      <c r="C13" s="110"/>
      <c r="D13" s="111"/>
    </row>
    <row r="14" spans="1:4" x14ac:dyDescent="0.25">
      <c r="A14" s="109">
        <f t="shared" si="0"/>
        <v>10</v>
      </c>
      <c r="B14" s="110"/>
      <c r="C14" s="110"/>
      <c r="D14" s="11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7" customWidth="1"/>
    <col min="2" max="2" width="38.42578125" style="47" customWidth="1"/>
    <col min="3" max="3" width="22.140625" style="47" customWidth="1"/>
    <col min="4" max="4" width="47.28515625" style="47" customWidth="1"/>
    <col min="5" max="16384" width="9.140625" style="47"/>
  </cols>
  <sheetData>
    <row r="1" spans="1:4" ht="60" customHeight="1" x14ac:dyDescent="0.25">
      <c r="D1" s="89" t="s">
        <v>274</v>
      </c>
    </row>
    <row r="2" spans="1:4" ht="64.5" customHeight="1" x14ac:dyDescent="0.25">
      <c r="A2" s="185" t="s">
        <v>275</v>
      </c>
      <c r="B2" s="185"/>
      <c r="C2" s="185"/>
      <c r="D2" s="185"/>
    </row>
    <row r="4" spans="1:4" ht="30.75" customHeight="1" x14ac:dyDescent="0.25">
      <c r="A4" s="108" t="s">
        <v>14</v>
      </c>
      <c r="B4" s="108" t="s">
        <v>55</v>
      </c>
      <c r="C4" s="108" t="s">
        <v>53</v>
      </c>
      <c r="D4" s="108" t="s">
        <v>273</v>
      </c>
    </row>
    <row r="5" spans="1:4" x14ac:dyDescent="0.25">
      <c r="A5" s="109">
        <v>1</v>
      </c>
      <c r="B5" s="109"/>
      <c r="C5" s="109"/>
      <c r="D5" s="109"/>
    </row>
    <row r="6" spans="1:4" x14ac:dyDescent="0.25">
      <c r="A6" s="109">
        <f>+A5+1</f>
        <v>2</v>
      </c>
      <c r="B6" s="110"/>
      <c r="C6" s="110"/>
      <c r="D6" s="111"/>
    </row>
    <row r="7" spans="1:4" x14ac:dyDescent="0.25">
      <c r="A7" s="109">
        <f t="shared" ref="A7:A14" si="0">+A6+1</f>
        <v>3</v>
      </c>
      <c r="B7" s="110"/>
      <c r="C7" s="110"/>
      <c r="D7" s="111"/>
    </row>
    <row r="8" spans="1:4" x14ac:dyDescent="0.25">
      <c r="A8" s="109">
        <f t="shared" si="0"/>
        <v>4</v>
      </c>
      <c r="B8" s="110"/>
      <c r="C8" s="110"/>
      <c r="D8" s="111"/>
    </row>
    <row r="9" spans="1:4" x14ac:dyDescent="0.25">
      <c r="A9" s="109">
        <f t="shared" si="0"/>
        <v>5</v>
      </c>
      <c r="B9" s="110"/>
      <c r="C9" s="110"/>
      <c r="D9" s="111"/>
    </row>
    <row r="10" spans="1:4" x14ac:dyDescent="0.25">
      <c r="A10" s="109">
        <f t="shared" si="0"/>
        <v>6</v>
      </c>
      <c r="B10" s="110"/>
      <c r="C10" s="110"/>
      <c r="D10" s="111"/>
    </row>
    <row r="11" spans="1:4" x14ac:dyDescent="0.25">
      <c r="A11" s="109">
        <f t="shared" si="0"/>
        <v>7</v>
      </c>
      <c r="B11" s="110"/>
      <c r="C11" s="110"/>
      <c r="D11" s="111"/>
    </row>
    <row r="12" spans="1:4" x14ac:dyDescent="0.25">
      <c r="A12" s="109">
        <f t="shared" si="0"/>
        <v>8</v>
      </c>
      <c r="B12" s="110"/>
      <c r="C12" s="110"/>
      <c r="D12" s="111"/>
    </row>
    <row r="13" spans="1:4" x14ac:dyDescent="0.25">
      <c r="A13" s="109">
        <f t="shared" si="0"/>
        <v>9</v>
      </c>
      <c r="B13" s="110"/>
      <c r="C13" s="110"/>
      <c r="D13" s="111"/>
    </row>
    <row r="14" spans="1:4" x14ac:dyDescent="0.25">
      <c r="A14" s="109">
        <f t="shared" si="0"/>
        <v>10</v>
      </c>
      <c r="B14" s="110"/>
      <c r="C14" s="110"/>
      <c r="D14" s="11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7"/>
    <col min="2" max="2" width="52.85546875" style="47" customWidth="1"/>
    <col min="3" max="3" width="20.85546875" style="47" customWidth="1"/>
    <col min="4" max="4" width="55.85546875" style="47" customWidth="1"/>
    <col min="5" max="16384" width="9.140625" style="47"/>
  </cols>
  <sheetData>
    <row r="1" spans="1:10" ht="78.75" x14ac:dyDescent="0.25">
      <c r="A1" s="112"/>
      <c r="B1" s="113"/>
      <c r="C1" s="112"/>
      <c r="D1" s="114" t="s">
        <v>276</v>
      </c>
    </row>
    <row r="2" spans="1:10" ht="72.75" customHeight="1" x14ac:dyDescent="0.25">
      <c r="A2" s="185" t="s">
        <v>277</v>
      </c>
      <c r="B2" s="185"/>
      <c r="C2" s="185"/>
      <c r="D2" s="185"/>
      <c r="E2" s="115"/>
      <c r="F2" s="115"/>
      <c r="G2" s="115"/>
      <c r="H2" s="115"/>
      <c r="I2" s="115"/>
      <c r="J2" s="115"/>
    </row>
    <row r="3" spans="1:10" ht="19.5" x14ac:dyDescent="0.25">
      <c r="A3" s="195" t="s">
        <v>278</v>
      </c>
      <c r="B3" s="195"/>
      <c r="C3" s="195"/>
      <c r="D3" s="195"/>
    </row>
    <row r="4" spans="1:10" ht="18.75" x14ac:dyDescent="0.25">
      <c r="A4" s="112"/>
      <c r="B4" s="112"/>
      <c r="C4" s="112"/>
      <c r="D4" s="112"/>
    </row>
    <row r="5" spans="1:10" ht="24.75" customHeight="1" x14ac:dyDescent="0.25">
      <c r="A5" s="196" t="s">
        <v>14</v>
      </c>
      <c r="B5" s="196" t="s">
        <v>279</v>
      </c>
      <c r="C5" s="196" t="s">
        <v>280</v>
      </c>
      <c r="D5" s="196" t="s">
        <v>281</v>
      </c>
    </row>
    <row r="6" spans="1:10" ht="26.25" customHeight="1" x14ac:dyDescent="0.25">
      <c r="A6" s="196"/>
      <c r="B6" s="196"/>
      <c r="C6" s="196"/>
      <c r="D6" s="196"/>
    </row>
    <row r="7" spans="1:10" ht="18.75" x14ac:dyDescent="0.25">
      <c r="A7" s="116"/>
      <c r="B7" s="117"/>
      <c r="C7" s="117"/>
      <c r="D7" s="117"/>
    </row>
    <row r="8" spans="1:10" ht="18.75" x14ac:dyDescent="0.25">
      <c r="A8" s="116"/>
      <c r="B8" s="118"/>
      <c r="C8" s="116"/>
      <c r="D8" s="116"/>
    </row>
    <row r="9" spans="1:10" ht="18.75" x14ac:dyDescent="0.25">
      <c r="A9" s="116"/>
      <c r="B9" s="118"/>
      <c r="C9" s="117"/>
      <c r="D9" s="117"/>
    </row>
    <row r="10" spans="1:10" ht="18.75" x14ac:dyDescent="0.25">
      <c r="A10" s="116"/>
      <c r="B10" s="118"/>
      <c r="C10" s="117"/>
      <c r="D10" s="117"/>
    </row>
    <row r="11" spans="1:10" ht="18.75" x14ac:dyDescent="0.25">
      <c r="A11" s="116"/>
      <c r="B11" s="118"/>
      <c r="C11" s="116"/>
      <c r="D11" s="117"/>
    </row>
    <row r="12" spans="1:10" ht="18.75" x14ac:dyDescent="0.25">
      <c r="A12" s="116"/>
      <c r="B12" s="117"/>
      <c r="C12" s="117"/>
      <c r="D12" s="117"/>
    </row>
    <row r="15" spans="1:10" ht="15.75" customHeight="1" x14ac:dyDescent="0.25">
      <c r="A15" s="194" t="s">
        <v>282</v>
      </c>
      <c r="B15" s="194"/>
      <c r="C15" s="194"/>
      <c r="D15" s="194"/>
    </row>
    <row r="16" spans="1:10" x14ac:dyDescent="0.25">
      <c r="A16" s="194"/>
      <c r="B16" s="194"/>
      <c r="C16" s="194"/>
      <c r="D16" s="194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abSelected="1" zoomScaleNormal="100" workbookViewId="0">
      <selection activeCell="A4" sqref="A4:K4"/>
    </sheetView>
  </sheetViews>
  <sheetFormatPr defaultRowHeight="15" x14ac:dyDescent="0.25"/>
  <cols>
    <col min="1" max="1" width="6.7109375" style="47" customWidth="1"/>
    <col min="2" max="2" width="24.7109375" style="47" customWidth="1"/>
    <col min="3" max="3" width="14.5703125" style="47" customWidth="1"/>
    <col min="4" max="6" width="27.42578125" style="47" customWidth="1"/>
    <col min="7" max="7" width="11" style="47" customWidth="1"/>
    <col min="8" max="8" width="18" style="47" customWidth="1"/>
    <col min="9" max="9" width="12.42578125" style="47" customWidth="1"/>
    <col min="10" max="10" width="13.7109375" style="47" customWidth="1"/>
    <col min="11" max="11" width="14.85546875" style="47" customWidth="1"/>
    <col min="12" max="16384" width="9.140625" style="47"/>
  </cols>
  <sheetData>
    <row r="1" spans="1:11" ht="66" customHeight="1" x14ac:dyDescent="0.25">
      <c r="A1" s="8"/>
      <c r="B1" s="8"/>
      <c r="C1" s="8"/>
      <c r="D1" s="8"/>
      <c r="E1" s="8"/>
      <c r="H1" s="184" t="s">
        <v>93</v>
      </c>
      <c r="I1" s="132"/>
      <c r="J1" s="132"/>
      <c r="K1" s="132"/>
    </row>
    <row r="2" spans="1:11" ht="18.75" x14ac:dyDescent="0.25">
      <c r="A2" s="8"/>
      <c r="B2" s="8"/>
      <c r="C2" s="8"/>
      <c r="D2" s="8"/>
      <c r="E2" s="8"/>
      <c r="I2" s="132"/>
      <c r="J2" s="132"/>
      <c r="K2" s="132"/>
    </row>
    <row r="3" spans="1:11" ht="63" customHeight="1" x14ac:dyDescent="0.25">
      <c r="A3" s="135" t="s">
        <v>461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8.75" x14ac:dyDescent="0.25">
      <c r="A4" s="136" t="s">
        <v>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37.5" x14ac:dyDescent="0.25">
      <c r="A5" s="8"/>
      <c r="B5" s="14" t="s">
        <v>32</v>
      </c>
      <c r="C5" s="14"/>
      <c r="D5" s="8"/>
      <c r="E5" s="8"/>
      <c r="F5" s="8"/>
      <c r="G5" s="8"/>
      <c r="H5" s="8"/>
      <c r="I5" s="8"/>
      <c r="J5" s="8"/>
      <c r="K5" s="42"/>
    </row>
    <row r="6" spans="1:11" s="75" customFormat="1" ht="35.25" customHeight="1" x14ac:dyDescent="0.25">
      <c r="A6" s="207" t="s">
        <v>14</v>
      </c>
      <c r="B6" s="207" t="s">
        <v>26</v>
      </c>
      <c r="C6" s="207" t="s">
        <v>53</v>
      </c>
      <c r="D6" s="207" t="s">
        <v>35</v>
      </c>
      <c r="E6" s="207" t="s">
        <v>39</v>
      </c>
      <c r="F6" s="207" t="s">
        <v>76</v>
      </c>
      <c r="G6" s="207" t="s">
        <v>30</v>
      </c>
      <c r="H6" s="207"/>
      <c r="I6" s="207" t="s">
        <v>81</v>
      </c>
      <c r="J6" s="207"/>
      <c r="K6" s="207"/>
    </row>
    <row r="7" spans="1:11" s="75" customFormat="1" ht="48" customHeight="1" x14ac:dyDescent="0.25">
      <c r="A7" s="207"/>
      <c r="B7" s="207"/>
      <c r="C7" s="207"/>
      <c r="D7" s="207"/>
      <c r="E7" s="207"/>
      <c r="F7" s="207"/>
      <c r="G7" s="74" t="s">
        <v>34</v>
      </c>
      <c r="H7" s="74" t="s">
        <v>23</v>
      </c>
      <c r="I7" s="74" t="s">
        <v>82</v>
      </c>
      <c r="J7" s="74" t="s">
        <v>83</v>
      </c>
      <c r="K7" s="74" t="s">
        <v>84</v>
      </c>
    </row>
    <row r="8" spans="1:11" ht="18.75" customHeight="1" x14ac:dyDescent="0.25">
      <c r="A8" s="76">
        <v>1</v>
      </c>
      <c r="B8" s="208" t="s">
        <v>97</v>
      </c>
      <c r="C8" s="209"/>
      <c r="D8" s="209"/>
      <c r="E8" s="209"/>
      <c r="F8" s="209"/>
      <c r="G8" s="209"/>
      <c r="H8" s="209"/>
      <c r="I8" s="209"/>
      <c r="J8" s="209"/>
      <c r="K8" s="210"/>
    </row>
    <row r="9" spans="1:11" ht="18.75" x14ac:dyDescent="0.25">
      <c r="A9" s="39">
        <f>+A8+1</f>
        <v>2</v>
      </c>
      <c r="B9" s="40"/>
      <c r="C9" s="40"/>
      <c r="D9" s="39"/>
      <c r="E9" s="39"/>
      <c r="F9" s="39"/>
      <c r="G9" s="39"/>
      <c r="H9" s="39"/>
      <c r="I9" s="39"/>
      <c r="J9" s="39"/>
      <c r="K9" s="41"/>
    </row>
    <row r="10" spans="1:11" ht="18.75" x14ac:dyDescent="0.25">
      <c r="A10" s="39">
        <f t="shared" ref="A10" si="0">+A9+1</f>
        <v>3</v>
      </c>
      <c r="B10" s="40"/>
      <c r="C10" s="40"/>
      <c r="D10" s="39"/>
      <c r="E10" s="39"/>
      <c r="F10" s="39"/>
      <c r="G10" s="39"/>
      <c r="H10" s="39"/>
      <c r="I10" s="39"/>
      <c r="J10" s="39"/>
      <c r="K10" s="41"/>
    </row>
    <row r="11" spans="1:11" ht="18.75" x14ac:dyDescent="0.25">
      <c r="A11" s="137" t="s">
        <v>22</v>
      </c>
      <c r="B11" s="137"/>
      <c r="C11" s="73" t="s">
        <v>80</v>
      </c>
      <c r="D11" s="73">
        <f t="shared" ref="D11:I11" si="1">SUM(D8:D10)</f>
        <v>0</v>
      </c>
      <c r="E11" s="73">
        <f t="shared" si="1"/>
        <v>0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v>0</v>
      </c>
      <c r="K11" s="73">
        <f>SUM(K8:K10)</f>
        <v>0</v>
      </c>
    </row>
    <row r="13" spans="1:11" ht="18.75" x14ac:dyDescent="0.25">
      <c r="A13" s="8"/>
      <c r="B13" s="72" t="s">
        <v>33</v>
      </c>
      <c r="C13" s="14"/>
      <c r="D13" s="8"/>
      <c r="E13" s="8"/>
      <c r="F13" s="42"/>
      <c r="G13" s="42"/>
      <c r="H13" s="42"/>
      <c r="I13" s="8"/>
      <c r="J13" s="8"/>
      <c r="K13" s="42"/>
    </row>
    <row r="14" spans="1:11" ht="15" customHeight="1" x14ac:dyDescent="0.25">
      <c r="A14" s="207" t="s">
        <v>14</v>
      </c>
      <c r="B14" s="207" t="s">
        <v>27</v>
      </c>
      <c r="C14" s="207" t="s">
        <v>53</v>
      </c>
      <c r="D14" s="207" t="s">
        <v>35</v>
      </c>
      <c r="E14" s="207" t="s">
        <v>39</v>
      </c>
      <c r="F14" s="207" t="s">
        <v>76</v>
      </c>
      <c r="G14" s="197" t="s">
        <v>29</v>
      </c>
      <c r="H14" s="198"/>
      <c r="I14" s="198"/>
      <c r="J14" s="198"/>
      <c r="K14" s="199"/>
    </row>
    <row r="15" spans="1:11" ht="48.6" customHeight="1" x14ac:dyDescent="0.25">
      <c r="A15" s="207"/>
      <c r="B15" s="207"/>
      <c r="C15" s="207"/>
      <c r="D15" s="207"/>
      <c r="E15" s="207"/>
      <c r="F15" s="207"/>
      <c r="G15" s="200"/>
      <c r="H15" s="201"/>
      <c r="I15" s="201"/>
      <c r="J15" s="201"/>
      <c r="K15" s="202"/>
    </row>
    <row r="16" spans="1:11" ht="18.75" x14ac:dyDescent="0.25">
      <c r="A16" s="39">
        <v>1</v>
      </c>
      <c r="B16" s="40"/>
      <c r="C16" s="40"/>
      <c r="D16" s="39"/>
      <c r="E16" s="39"/>
      <c r="F16" s="39"/>
      <c r="G16" s="203"/>
      <c r="H16" s="204"/>
      <c r="I16" s="204"/>
      <c r="J16" s="204"/>
      <c r="K16" s="205"/>
    </row>
    <row r="17" spans="1:11" ht="18.75" x14ac:dyDescent="0.25">
      <c r="A17" s="39">
        <f>+A16+1</f>
        <v>2</v>
      </c>
      <c r="B17" s="40"/>
      <c r="C17" s="40"/>
      <c r="D17" s="39"/>
      <c r="E17" s="39"/>
      <c r="F17" s="39"/>
      <c r="G17" s="203"/>
      <c r="H17" s="204"/>
      <c r="I17" s="204"/>
      <c r="J17" s="204"/>
      <c r="K17" s="205"/>
    </row>
    <row r="18" spans="1:11" ht="18.75" x14ac:dyDescent="0.25">
      <c r="A18" s="39">
        <f t="shared" ref="A18" si="2">+A17+1</f>
        <v>3</v>
      </c>
      <c r="B18" s="40"/>
      <c r="C18" s="40"/>
      <c r="D18" s="39"/>
      <c r="E18" s="39"/>
      <c r="F18" s="39"/>
      <c r="G18" s="203"/>
      <c r="H18" s="204"/>
      <c r="I18" s="204"/>
      <c r="J18" s="204"/>
      <c r="K18" s="205"/>
    </row>
    <row r="19" spans="1:11" ht="18.75" x14ac:dyDescent="0.25">
      <c r="A19" s="137" t="s">
        <v>22</v>
      </c>
      <c r="B19" s="137"/>
      <c r="C19" s="73" t="s">
        <v>80</v>
      </c>
      <c r="D19" s="73">
        <f>SUM(D16:D18)</f>
        <v>0</v>
      </c>
      <c r="E19" s="73">
        <f>SUM(E16:E18)</f>
        <v>0</v>
      </c>
      <c r="F19" s="73">
        <f>SUM(F16:F18)</f>
        <v>0</v>
      </c>
      <c r="G19" s="203" t="s">
        <v>80</v>
      </c>
      <c r="H19" s="204"/>
      <c r="I19" s="204"/>
      <c r="J19" s="204"/>
      <c r="K19" s="205"/>
    </row>
    <row r="22" spans="1:11" ht="18.75" x14ac:dyDescent="0.25">
      <c r="A22" s="8"/>
      <c r="B22" s="72" t="s">
        <v>47</v>
      </c>
      <c r="C22" s="14"/>
      <c r="D22" s="8"/>
      <c r="E22" s="8"/>
      <c r="F22" s="42"/>
      <c r="G22" s="42"/>
      <c r="H22" s="42"/>
      <c r="I22" s="8"/>
      <c r="J22" s="8"/>
      <c r="K22" s="42"/>
    </row>
    <row r="23" spans="1:11" ht="16.5" customHeight="1" x14ac:dyDescent="0.25">
      <c r="A23" s="207" t="s">
        <v>14</v>
      </c>
      <c r="B23" s="207" t="s">
        <v>50</v>
      </c>
      <c r="C23" s="207" t="s">
        <v>53</v>
      </c>
      <c r="D23" s="207" t="s">
        <v>51</v>
      </c>
      <c r="E23" s="207" t="s">
        <v>48</v>
      </c>
      <c r="F23" s="207" t="s">
        <v>77</v>
      </c>
      <c r="G23" s="197" t="s">
        <v>49</v>
      </c>
      <c r="H23" s="198"/>
      <c r="I23" s="198"/>
      <c r="J23" s="198"/>
      <c r="K23" s="199"/>
    </row>
    <row r="24" spans="1:11" ht="34.5" customHeight="1" x14ac:dyDescent="0.25">
      <c r="A24" s="207"/>
      <c r="B24" s="207"/>
      <c r="C24" s="207"/>
      <c r="D24" s="207"/>
      <c r="E24" s="207"/>
      <c r="F24" s="207"/>
      <c r="G24" s="200"/>
      <c r="H24" s="201"/>
      <c r="I24" s="201"/>
      <c r="J24" s="201"/>
      <c r="K24" s="202"/>
    </row>
    <row r="25" spans="1:11" ht="18.75" x14ac:dyDescent="0.25">
      <c r="A25" s="39">
        <v>1</v>
      </c>
      <c r="B25" s="40"/>
      <c r="C25" s="40"/>
      <c r="D25" s="39"/>
      <c r="E25" s="39"/>
      <c r="F25" s="39"/>
      <c r="G25" s="203"/>
      <c r="H25" s="204"/>
      <c r="I25" s="204"/>
      <c r="J25" s="204"/>
      <c r="K25" s="205"/>
    </row>
    <row r="26" spans="1:11" ht="18.75" x14ac:dyDescent="0.25">
      <c r="A26" s="39">
        <f>+A25+1</f>
        <v>2</v>
      </c>
      <c r="B26" s="40"/>
      <c r="C26" s="40"/>
      <c r="D26" s="39"/>
      <c r="E26" s="39"/>
      <c r="F26" s="39"/>
      <c r="G26" s="203"/>
      <c r="H26" s="204"/>
      <c r="I26" s="204"/>
      <c r="J26" s="204"/>
      <c r="K26" s="205"/>
    </row>
    <row r="27" spans="1:11" ht="18.75" x14ac:dyDescent="0.25">
      <c r="A27" s="39">
        <f t="shared" ref="A27" si="3">+A26+1</f>
        <v>3</v>
      </c>
      <c r="B27" s="40"/>
      <c r="C27" s="40"/>
      <c r="D27" s="39"/>
      <c r="E27" s="39"/>
      <c r="F27" s="39"/>
      <c r="G27" s="203"/>
      <c r="H27" s="204"/>
      <c r="I27" s="204"/>
      <c r="J27" s="204"/>
      <c r="K27" s="205"/>
    </row>
    <row r="28" spans="1:11" ht="18.75" x14ac:dyDescent="0.25">
      <c r="A28" s="137" t="s">
        <v>22</v>
      </c>
      <c r="B28" s="137"/>
      <c r="C28" s="73"/>
      <c r="D28" s="73">
        <f>SUM(D25:D27)</f>
        <v>0</v>
      </c>
      <c r="E28" s="73">
        <f>SUM(E25:E27)</f>
        <v>0</v>
      </c>
      <c r="F28" s="73">
        <f>SUM(F25:F27)</f>
        <v>0</v>
      </c>
      <c r="G28" s="203" t="s">
        <v>80</v>
      </c>
      <c r="H28" s="204"/>
      <c r="I28" s="204"/>
      <c r="J28" s="204"/>
      <c r="K28" s="205"/>
    </row>
    <row r="30" spans="1:11" x14ac:dyDescent="0.2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6" style="43" customWidth="1"/>
    <col min="2" max="2" width="17.28515625" style="43" customWidth="1"/>
    <col min="3" max="3" width="13.7109375" style="43" customWidth="1"/>
    <col min="4" max="7" width="20.85546875" style="43" customWidth="1"/>
    <col min="8" max="8" width="17.5703125" style="43" customWidth="1"/>
    <col min="9" max="9" width="19.28515625" style="43" customWidth="1"/>
    <col min="10" max="10" width="14" style="43" customWidth="1"/>
    <col min="11" max="13" width="18.7109375" style="43" customWidth="1"/>
    <col min="14" max="14" width="15.7109375" style="43" customWidth="1"/>
    <col min="15" max="19" width="15.7109375" style="44" customWidth="1"/>
    <col min="20" max="16384" width="9.140625" style="44"/>
  </cols>
  <sheetData>
    <row r="1" spans="1:10" ht="66.75" customHeight="1" x14ac:dyDescent="0.25">
      <c r="H1" s="211" t="s">
        <v>94</v>
      </c>
      <c r="I1" s="211"/>
      <c r="J1" s="211"/>
    </row>
    <row r="3" spans="1:10" s="43" customFormat="1" ht="73.5" customHeight="1" x14ac:dyDescent="0.25">
      <c r="A3" s="188" t="s">
        <v>462</v>
      </c>
      <c r="B3" s="188"/>
      <c r="C3" s="188"/>
      <c r="D3" s="188"/>
      <c r="E3" s="188"/>
      <c r="F3" s="188"/>
      <c r="G3" s="188"/>
      <c r="H3" s="188"/>
      <c r="I3" s="188"/>
      <c r="J3" s="188"/>
    </row>
    <row r="5" spans="1:10" s="43" customFormat="1" ht="47.25" customHeight="1" x14ac:dyDescent="0.25">
      <c r="A5" s="215" t="s">
        <v>78</v>
      </c>
      <c r="B5" s="215" t="s">
        <v>40</v>
      </c>
      <c r="C5" s="215" t="s">
        <v>79</v>
      </c>
      <c r="D5" s="212" t="s">
        <v>41</v>
      </c>
      <c r="E5" s="213"/>
      <c r="F5" s="216" t="s">
        <v>46</v>
      </c>
      <c r="G5" s="216" t="s">
        <v>44</v>
      </c>
      <c r="H5" s="216" t="s">
        <v>71</v>
      </c>
      <c r="I5" s="216" t="s">
        <v>72</v>
      </c>
      <c r="J5" s="216" t="s">
        <v>25</v>
      </c>
    </row>
    <row r="6" spans="1:10" s="43" customFormat="1" ht="60.75" customHeight="1" x14ac:dyDescent="0.25">
      <c r="A6" s="215"/>
      <c r="B6" s="215"/>
      <c r="C6" s="215"/>
      <c r="D6" s="51" t="s">
        <v>42</v>
      </c>
      <c r="E6" s="51" t="s">
        <v>43</v>
      </c>
      <c r="F6" s="217"/>
      <c r="G6" s="217"/>
      <c r="H6" s="217"/>
      <c r="I6" s="217"/>
      <c r="J6" s="217"/>
    </row>
    <row r="7" spans="1:10" s="43" customFormat="1" ht="18.75" x14ac:dyDescent="0.25">
      <c r="A7" s="46">
        <v>1</v>
      </c>
      <c r="B7" s="218" t="s">
        <v>96</v>
      </c>
      <c r="C7" s="219"/>
      <c r="D7" s="219"/>
      <c r="E7" s="219"/>
      <c r="F7" s="219"/>
      <c r="G7" s="219"/>
      <c r="H7" s="219"/>
      <c r="I7" s="219"/>
      <c r="J7" s="220"/>
    </row>
    <row r="8" spans="1:10" s="43" customFormat="1" ht="15" x14ac:dyDescent="0.25">
      <c r="A8" s="46">
        <v>2</v>
      </c>
      <c r="B8" s="45"/>
      <c r="C8" s="71" t="s">
        <v>80</v>
      </c>
      <c r="D8" s="45"/>
      <c r="E8" s="45"/>
      <c r="F8" s="45"/>
      <c r="G8" s="45"/>
      <c r="H8" s="45"/>
      <c r="I8" s="45"/>
      <c r="J8" s="45"/>
    </row>
    <row r="9" spans="1:10" s="43" customFormat="1" ht="15" x14ac:dyDescent="0.25">
      <c r="A9" s="46">
        <v>3</v>
      </c>
      <c r="B9" s="45"/>
      <c r="C9" s="71" t="s">
        <v>80</v>
      </c>
      <c r="D9" s="45"/>
      <c r="E9" s="45"/>
      <c r="F9" s="45"/>
      <c r="G9" s="45"/>
      <c r="H9" s="45"/>
      <c r="I9" s="45"/>
      <c r="J9" s="45"/>
    </row>
    <row r="10" spans="1:10" s="43" customFormat="1" ht="15" x14ac:dyDescent="0.25">
      <c r="A10" s="46">
        <v>4</v>
      </c>
      <c r="B10" s="45"/>
      <c r="C10" s="71" t="s">
        <v>80</v>
      </c>
      <c r="D10" s="45"/>
      <c r="E10" s="45"/>
      <c r="F10" s="45"/>
      <c r="G10" s="45"/>
      <c r="H10" s="45"/>
      <c r="I10" s="45"/>
      <c r="J10" s="45"/>
    </row>
    <row r="11" spans="1:10" s="43" customFormat="1" ht="15" x14ac:dyDescent="0.25">
      <c r="A11" s="46">
        <v>5</v>
      </c>
      <c r="B11" s="45"/>
      <c r="C11" s="71" t="s">
        <v>80</v>
      </c>
      <c r="D11" s="45"/>
      <c r="E11" s="45"/>
      <c r="F11" s="45"/>
      <c r="G11" s="45"/>
      <c r="H11" s="45"/>
      <c r="I11" s="45"/>
      <c r="J11" s="45"/>
    </row>
    <row r="13" spans="1:10" s="43" customFormat="1" ht="30.75" customHeight="1" x14ac:dyDescent="0.25">
      <c r="A13" s="52"/>
      <c r="B13" s="214" t="s">
        <v>45</v>
      </c>
      <c r="C13" s="214"/>
      <c r="D13" s="214"/>
      <c r="E13" s="214"/>
      <c r="F13" s="214"/>
      <c r="G13" s="214"/>
      <c r="H13" s="214"/>
      <c r="I13" s="214"/>
      <c r="J13" s="214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5" t="s">
        <v>52</v>
      </c>
      <c r="B5" s="185"/>
      <c r="C5" s="185"/>
      <c r="D5" s="185"/>
    </row>
    <row r="7" spans="1:4" ht="25.5" x14ac:dyDescent="0.25">
      <c r="A7" s="56" t="s">
        <v>24</v>
      </c>
      <c r="B7" s="56" t="s">
        <v>55</v>
      </c>
      <c r="C7" s="56" t="s">
        <v>53</v>
      </c>
      <c r="D7" s="56" t="s">
        <v>54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3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A3" sqref="A3:J3"/>
    </sheetView>
  </sheetViews>
  <sheetFormatPr defaultColWidth="9.140625" defaultRowHeight="18.75" x14ac:dyDescent="0.25"/>
  <cols>
    <col min="1" max="1" width="8.140625" style="31" customWidth="1"/>
    <col min="2" max="2" width="15.28515625" style="33" customWidth="1"/>
    <col min="3" max="3" width="15.7109375" style="33" customWidth="1"/>
    <col min="4" max="4" width="19.85546875" style="31" customWidth="1"/>
    <col min="5" max="5" width="24.85546875" style="33" customWidth="1"/>
    <col min="6" max="8" width="15.7109375" style="33" customWidth="1"/>
    <col min="9" max="9" width="20.5703125" style="33" customWidth="1"/>
    <col min="10" max="10" width="17.570312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6" ht="93" customHeight="1" x14ac:dyDescent="0.25">
      <c r="G1" s="138" t="s">
        <v>89</v>
      </c>
      <c r="H1" s="138"/>
      <c r="I1" s="138"/>
      <c r="J1" s="138"/>
      <c r="K1" s="140"/>
      <c r="L1" s="140"/>
    </row>
    <row r="2" spans="1:16" x14ac:dyDescent="0.25">
      <c r="K2" s="140"/>
      <c r="L2" s="140"/>
    </row>
    <row r="3" spans="1:16" ht="60" customHeight="1" x14ac:dyDescent="0.25">
      <c r="A3" s="146" t="s">
        <v>456</v>
      </c>
      <c r="B3" s="146"/>
      <c r="C3" s="146"/>
      <c r="D3" s="146"/>
      <c r="E3" s="146"/>
      <c r="F3" s="146"/>
      <c r="G3" s="146"/>
      <c r="H3" s="146"/>
      <c r="I3" s="146"/>
      <c r="J3" s="146"/>
      <c r="K3" s="37"/>
      <c r="L3" s="37"/>
      <c r="M3" s="32"/>
      <c r="N3" s="32"/>
      <c r="O3" s="32"/>
      <c r="P3" s="32"/>
    </row>
    <row r="4" spans="1:16" x14ac:dyDescent="0.25">
      <c r="J4" s="34"/>
      <c r="L4" s="31"/>
    </row>
    <row r="5" spans="1:16" ht="39.75" customHeight="1" x14ac:dyDescent="0.25">
      <c r="A5" s="143" t="s">
        <v>14</v>
      </c>
      <c r="B5" s="141" t="s">
        <v>56</v>
      </c>
      <c r="C5" s="141" t="s">
        <v>57</v>
      </c>
      <c r="D5" s="141" t="s">
        <v>58</v>
      </c>
      <c r="E5" s="141" t="s">
        <v>59</v>
      </c>
      <c r="F5" s="145" t="s">
        <v>61</v>
      </c>
      <c r="G5" s="145"/>
      <c r="H5" s="141" t="s">
        <v>68</v>
      </c>
      <c r="I5" s="141" t="s">
        <v>69</v>
      </c>
      <c r="J5" s="141" t="s">
        <v>85</v>
      </c>
      <c r="L5" s="34"/>
    </row>
    <row r="6" spans="1:16" ht="159.75" customHeight="1" x14ac:dyDescent="0.25">
      <c r="A6" s="144"/>
      <c r="B6" s="142"/>
      <c r="C6" s="142"/>
      <c r="D6" s="142"/>
      <c r="E6" s="142"/>
      <c r="F6" s="57" t="s">
        <v>67</v>
      </c>
      <c r="G6" s="57" t="s">
        <v>70</v>
      </c>
      <c r="H6" s="142"/>
      <c r="I6" s="142"/>
      <c r="J6" s="142"/>
      <c r="L6" s="34"/>
    </row>
    <row r="7" spans="1:16" ht="36.75" customHeight="1" x14ac:dyDescent="0.25">
      <c r="A7" s="61">
        <v>1</v>
      </c>
      <c r="B7" s="147" t="s">
        <v>98</v>
      </c>
      <c r="C7" s="148"/>
      <c r="D7" s="148"/>
      <c r="E7" s="148"/>
      <c r="F7" s="148"/>
      <c r="G7" s="148"/>
      <c r="H7" s="148"/>
      <c r="I7" s="148"/>
      <c r="J7" s="149"/>
      <c r="L7" s="34"/>
    </row>
    <row r="8" spans="1:16" ht="36.75" customHeight="1" x14ac:dyDescent="0.3">
      <c r="A8" s="61">
        <v>2</v>
      </c>
      <c r="B8" s="59"/>
      <c r="C8" s="59"/>
      <c r="D8" s="59"/>
      <c r="E8" s="59"/>
      <c r="F8" s="59"/>
      <c r="G8" s="59"/>
      <c r="H8" s="59"/>
      <c r="I8" s="59"/>
      <c r="J8" s="59"/>
      <c r="L8" s="34"/>
    </row>
    <row r="9" spans="1:16" ht="36.75" customHeight="1" x14ac:dyDescent="0.3">
      <c r="A9" s="61">
        <v>3</v>
      </c>
      <c r="B9" s="59"/>
      <c r="C9" s="59"/>
      <c r="D9" s="59"/>
      <c r="E9" s="59"/>
      <c r="F9" s="59"/>
      <c r="G9" s="59"/>
      <c r="H9" s="59"/>
      <c r="I9" s="59"/>
      <c r="J9" s="59"/>
      <c r="L9" s="34"/>
    </row>
    <row r="10" spans="1:16" ht="36.75" customHeight="1" x14ac:dyDescent="0.3">
      <c r="A10" s="61">
        <v>4</v>
      </c>
      <c r="B10" s="59"/>
      <c r="C10" s="59"/>
      <c r="D10" s="60"/>
      <c r="E10" s="59"/>
      <c r="F10" s="59"/>
      <c r="G10" s="59"/>
      <c r="H10" s="59"/>
      <c r="I10" s="59"/>
      <c r="J10" s="59"/>
      <c r="L10" s="34"/>
    </row>
    <row r="11" spans="1:16" x14ac:dyDescent="0.25">
      <c r="L11" s="34"/>
    </row>
    <row r="12" spans="1:16" ht="4.5" customHeight="1" x14ac:dyDescent="0.25">
      <c r="L12" s="34"/>
    </row>
    <row r="13" spans="1:16" ht="66.75" customHeight="1" x14ac:dyDescent="0.25">
      <c r="A13" s="139" t="s">
        <v>86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48"/>
      <c r="L13" s="48"/>
    </row>
  </sheetData>
  <mergeCells count="15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O26"/>
  <sheetViews>
    <sheetView view="pageBreakPreview" zoomScaleNormal="100" zoomScaleSheetLayoutView="100" workbookViewId="0">
      <pane xSplit="2" ySplit="6" topLeftCell="C10" activePane="bottomRight" state="frozen"/>
      <selection activeCell="F9" sqref="F9"/>
      <selection pane="topRight" activeCell="F9" sqref="F9"/>
      <selection pane="bottomLeft" activeCell="F9" sqref="F9"/>
      <selection pane="bottomRight" activeCell="D19" sqref="D19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58.28515625" style="7" customWidth="1"/>
    <col min="4" max="5" width="24.140625" style="7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59.25" customHeight="1" x14ac:dyDescent="0.25">
      <c r="E1" s="150" t="s">
        <v>87</v>
      </c>
      <c r="F1" s="150"/>
    </row>
    <row r="2" spans="1:15" ht="8.25" customHeight="1" x14ac:dyDescent="0.25">
      <c r="A2" s="7"/>
      <c r="F2" s="62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53" t="s">
        <v>457</v>
      </c>
      <c r="B3" s="153"/>
      <c r="C3" s="153"/>
      <c r="D3" s="153"/>
      <c r="E3" s="153"/>
      <c r="F3" s="153"/>
      <c r="G3" s="1"/>
      <c r="H3" s="1"/>
      <c r="I3" s="1"/>
      <c r="J3" s="1"/>
    </row>
    <row r="4" spans="1:15" ht="22.5" customHeight="1" x14ac:dyDescent="0.25">
      <c r="F4" s="124" t="s">
        <v>465</v>
      </c>
    </row>
    <row r="5" spans="1:15" ht="29.25" customHeight="1" x14ac:dyDescent="0.25">
      <c r="A5" s="151" t="s">
        <v>14</v>
      </c>
      <c r="B5" s="151" t="s">
        <v>15</v>
      </c>
      <c r="C5" s="151" t="s">
        <v>62</v>
      </c>
      <c r="D5" s="158" t="s">
        <v>16</v>
      </c>
      <c r="E5" s="158"/>
      <c r="F5" s="151" t="s">
        <v>36</v>
      </c>
      <c r="K5" s="4"/>
    </row>
    <row r="6" spans="1:15" ht="35.25" customHeight="1" x14ac:dyDescent="0.25">
      <c r="A6" s="152"/>
      <c r="B6" s="152"/>
      <c r="C6" s="152"/>
      <c r="D6" s="24" t="s">
        <v>17</v>
      </c>
      <c r="E6" s="24" t="s">
        <v>18</v>
      </c>
      <c r="F6" s="152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54">
        <v>1</v>
      </c>
      <c r="B7" s="156" t="s">
        <v>19</v>
      </c>
      <c r="C7" s="65" t="s">
        <v>64</v>
      </c>
      <c r="D7" s="26">
        <v>1</v>
      </c>
      <c r="E7" s="26">
        <v>3109000</v>
      </c>
      <c r="F7" s="26" t="s">
        <v>205</v>
      </c>
    </row>
    <row r="8" spans="1:15" ht="33.75" customHeight="1" x14ac:dyDescent="0.25">
      <c r="A8" s="155"/>
      <c r="B8" s="157"/>
      <c r="C8" s="66" t="s">
        <v>65</v>
      </c>
      <c r="D8" s="27">
        <v>10</v>
      </c>
      <c r="E8" s="27">
        <f>27055000+91453300</f>
        <v>118508300</v>
      </c>
      <c r="F8" s="28" t="s">
        <v>284</v>
      </c>
    </row>
    <row r="9" spans="1:15" ht="33.75" customHeight="1" x14ac:dyDescent="0.25">
      <c r="A9" s="155"/>
      <c r="B9" s="157"/>
      <c r="C9" s="66" t="s">
        <v>66</v>
      </c>
      <c r="D9" s="27"/>
      <c r="E9" s="27"/>
      <c r="F9" s="27"/>
      <c r="G9" s="7"/>
      <c r="H9" s="7"/>
      <c r="I9" s="7"/>
      <c r="J9" s="7"/>
      <c r="K9" s="7"/>
      <c r="L9" s="7"/>
      <c r="M9" s="7"/>
      <c r="N9" s="7"/>
      <c r="O9" s="7"/>
    </row>
    <row r="10" spans="1:15" ht="33.75" customHeight="1" x14ac:dyDescent="0.25">
      <c r="A10" s="155"/>
      <c r="B10" s="157"/>
      <c r="C10" s="67" t="s">
        <v>63</v>
      </c>
      <c r="D10" s="28">
        <v>8</v>
      </c>
      <c r="E10" s="28">
        <f>34450000+15270000</f>
        <v>49720000</v>
      </c>
      <c r="F10" s="28" t="s">
        <v>284</v>
      </c>
    </row>
    <row r="11" spans="1:15" ht="33.75" customHeight="1" x14ac:dyDescent="0.25">
      <c r="A11" s="154">
        <f>+A7+1</f>
        <v>2</v>
      </c>
      <c r="B11" s="156" t="s">
        <v>20</v>
      </c>
      <c r="C11" s="65" t="s">
        <v>64</v>
      </c>
      <c r="D11" s="26">
        <v>12</v>
      </c>
      <c r="E11" s="26">
        <f>8900000+202633440</f>
        <v>211533440</v>
      </c>
      <c r="F11" s="28" t="s">
        <v>284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33.75" customHeight="1" x14ac:dyDescent="0.25">
      <c r="A12" s="155"/>
      <c r="B12" s="157"/>
      <c r="C12" s="66" t="s">
        <v>65</v>
      </c>
      <c r="D12" s="27">
        <v>17</v>
      </c>
      <c r="E12" s="27">
        <f>900000+103560974</f>
        <v>104460974</v>
      </c>
      <c r="F12" s="28" t="s">
        <v>284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33.75" customHeight="1" x14ac:dyDescent="0.25">
      <c r="A13" s="155"/>
      <c r="B13" s="157"/>
      <c r="C13" s="68" t="s">
        <v>66</v>
      </c>
      <c r="D13" s="64"/>
      <c r="E13" s="64"/>
      <c r="F13" s="64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33.75" customHeight="1" x14ac:dyDescent="0.25">
      <c r="A14" s="155"/>
      <c r="B14" s="157"/>
      <c r="C14" s="67" t="s">
        <v>63</v>
      </c>
      <c r="D14" s="28">
        <v>15</v>
      </c>
      <c r="E14" s="28">
        <f>24470000+59034000</f>
        <v>83504000</v>
      </c>
      <c r="F14" s="28" t="s">
        <v>284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7.75" customHeight="1" x14ac:dyDescent="0.25">
      <c r="A15" s="154">
        <v>3</v>
      </c>
      <c r="B15" s="156" t="s">
        <v>21</v>
      </c>
      <c r="C15" s="65" t="s">
        <v>64</v>
      </c>
      <c r="D15" s="49">
        <v>6</v>
      </c>
      <c r="E15" s="49">
        <v>40024133.020000003</v>
      </c>
      <c r="F15" s="28" t="s">
        <v>284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33.75" customHeight="1" x14ac:dyDescent="0.25">
      <c r="A16" s="155"/>
      <c r="B16" s="157"/>
      <c r="C16" s="66" t="s">
        <v>65</v>
      </c>
      <c r="D16" s="50">
        <v>26</v>
      </c>
      <c r="E16" s="50">
        <v>22444987</v>
      </c>
      <c r="F16" s="28" t="s">
        <v>284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7.75" customHeight="1" x14ac:dyDescent="0.25">
      <c r="A17" s="155"/>
      <c r="B17" s="157"/>
      <c r="C17" s="66" t="s">
        <v>66</v>
      </c>
      <c r="D17" s="50"/>
      <c r="E17" s="50"/>
      <c r="F17" s="64"/>
      <c r="G17" s="7"/>
      <c r="H17" s="7"/>
      <c r="I17" s="7"/>
      <c r="J17" s="7"/>
      <c r="K17" s="7"/>
      <c r="L17" s="7"/>
      <c r="M17" s="7"/>
      <c r="N17" s="7"/>
      <c r="O17" s="7"/>
    </row>
    <row r="18" spans="1:15" ht="27.75" customHeight="1" x14ac:dyDescent="0.25">
      <c r="A18" s="160"/>
      <c r="B18" s="161"/>
      <c r="C18" s="67" t="s">
        <v>63</v>
      </c>
      <c r="D18" s="28">
        <v>13</v>
      </c>
      <c r="E18" s="28">
        <v>66209371.600000001</v>
      </c>
      <c r="F18" s="28" t="s">
        <v>284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54">
        <v>4</v>
      </c>
      <c r="B19" s="156" t="s">
        <v>37</v>
      </c>
      <c r="C19" s="65" t="s">
        <v>64</v>
      </c>
      <c r="D19" s="26"/>
      <c r="E19" s="26"/>
      <c r="F19" s="26"/>
    </row>
    <row r="20" spans="1:15" ht="20.25" customHeight="1" x14ac:dyDescent="0.25">
      <c r="A20" s="155"/>
      <c r="B20" s="157"/>
      <c r="C20" s="66" t="s">
        <v>65</v>
      </c>
      <c r="D20" s="27"/>
      <c r="E20" s="27"/>
      <c r="F20" s="27"/>
    </row>
    <row r="21" spans="1:15" ht="20.25" customHeight="1" x14ac:dyDescent="0.25">
      <c r="A21" s="155"/>
      <c r="B21" s="157"/>
      <c r="C21" s="66" t="s">
        <v>66</v>
      </c>
      <c r="D21" s="27"/>
      <c r="E21" s="27"/>
      <c r="F21" s="27"/>
    </row>
    <row r="22" spans="1:15" ht="20.25" customHeight="1" x14ac:dyDescent="0.25">
      <c r="A22" s="160"/>
      <c r="B22" s="161"/>
      <c r="C22" s="67" t="s">
        <v>63</v>
      </c>
      <c r="D22" s="28"/>
      <c r="E22" s="28"/>
      <c r="F22" s="28"/>
    </row>
    <row r="23" spans="1:15" ht="8.25" customHeight="1" x14ac:dyDescent="0.25"/>
    <row r="24" spans="1:15" ht="18.75" customHeight="1" x14ac:dyDescent="0.25">
      <c r="A24" s="159" t="s">
        <v>86</v>
      </c>
      <c r="B24" s="159"/>
      <c r="C24" s="159"/>
      <c r="D24" s="159"/>
      <c r="E24" s="159"/>
      <c r="F24" s="159"/>
      <c r="G24" s="48"/>
      <c r="H24" s="48"/>
      <c r="I24" s="48"/>
      <c r="J24" s="48"/>
      <c r="K24" s="48"/>
      <c r="L24" s="48"/>
      <c r="M24" s="48"/>
      <c r="N24" s="48"/>
    </row>
    <row r="25" spans="1:15" x14ac:dyDescent="0.25">
      <c r="A25" s="159"/>
      <c r="B25" s="159"/>
      <c r="C25" s="159"/>
      <c r="D25" s="159"/>
      <c r="E25" s="159"/>
      <c r="F25" s="159"/>
    </row>
    <row r="26" spans="1:15" ht="12.75" customHeight="1" x14ac:dyDescent="0.25">
      <c r="A26" s="159"/>
      <c r="B26" s="159"/>
      <c r="C26" s="159"/>
      <c r="D26" s="159"/>
      <c r="E26" s="159"/>
      <c r="F26" s="159"/>
    </row>
  </sheetData>
  <mergeCells count="16">
    <mergeCell ref="A24:F26"/>
    <mergeCell ref="A15:A18"/>
    <mergeCell ref="B15:B18"/>
    <mergeCell ref="A19:A22"/>
    <mergeCell ref="B19:B22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26"/>
  <sheetViews>
    <sheetView view="pageBreakPreview" zoomScale="85" zoomScaleNormal="85" zoomScaleSheetLayoutView="85" workbookViewId="0">
      <selection activeCell="K24" sqref="K24"/>
    </sheetView>
  </sheetViews>
  <sheetFormatPr defaultColWidth="9.140625" defaultRowHeight="18.75" x14ac:dyDescent="0.25"/>
  <cols>
    <col min="1" max="1" width="9.7109375" style="35" bestFit="1" customWidth="1"/>
    <col min="2" max="2" width="12.85546875" style="38" customWidth="1"/>
    <col min="3" max="3" width="40.5703125" style="35" customWidth="1"/>
    <col min="4" max="4" width="37.140625" style="38" customWidth="1"/>
    <col min="5" max="5" width="22.85546875" style="38" customWidth="1"/>
    <col min="6" max="6" width="22.7109375" style="38" customWidth="1"/>
    <col min="7" max="7" width="35.42578125" style="38" customWidth="1"/>
    <col min="8" max="8" width="19" style="38" customWidth="1"/>
    <col min="9" max="9" width="24.7109375" style="38" customWidth="1"/>
    <col min="10" max="10" width="20.140625" style="38" customWidth="1"/>
    <col min="11" max="11" width="23.28515625" style="38" customWidth="1"/>
    <col min="12" max="12" width="24" style="38" customWidth="1"/>
    <col min="13" max="13" width="16.7109375" style="35" customWidth="1"/>
    <col min="14" max="15" width="15.7109375" style="35" customWidth="1"/>
    <col min="16" max="19" width="18.7109375" style="35" customWidth="1"/>
    <col min="20" max="25" width="15.7109375" style="35" customWidth="1"/>
    <col min="26" max="16384" width="9.140625" style="35"/>
  </cols>
  <sheetData>
    <row r="1" spans="1:15" ht="107.25" customHeight="1" x14ac:dyDescent="0.25">
      <c r="I1" s="162" t="s">
        <v>90</v>
      </c>
      <c r="J1" s="162"/>
      <c r="K1" s="162"/>
      <c r="L1" s="162"/>
    </row>
    <row r="2" spans="1:15" ht="77.25" customHeight="1" x14ac:dyDescent="0.25">
      <c r="A2" s="146" t="s">
        <v>458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7"/>
      <c r="N2" s="37"/>
      <c r="O2" s="37"/>
    </row>
    <row r="3" spans="1:15" x14ac:dyDescent="0.25">
      <c r="A3" s="126"/>
      <c r="L3" s="34"/>
    </row>
    <row r="4" spans="1:15" ht="49.5" customHeight="1" x14ac:dyDescent="0.25">
      <c r="A4" s="164" t="s">
        <v>14</v>
      </c>
      <c r="B4" s="164" t="s">
        <v>15</v>
      </c>
      <c r="C4" s="164" t="s">
        <v>7</v>
      </c>
      <c r="D4" s="164" t="s">
        <v>38</v>
      </c>
      <c r="E4" s="164" t="s">
        <v>11</v>
      </c>
      <c r="F4" s="164" t="s">
        <v>12</v>
      </c>
      <c r="G4" s="166" t="s">
        <v>61</v>
      </c>
      <c r="H4" s="166"/>
      <c r="I4" s="164" t="s">
        <v>8</v>
      </c>
      <c r="J4" s="164" t="s">
        <v>9</v>
      </c>
      <c r="K4" s="164" t="s">
        <v>10</v>
      </c>
      <c r="L4" s="164" t="s">
        <v>73</v>
      </c>
    </row>
    <row r="5" spans="1:15" ht="62.25" customHeight="1" x14ac:dyDescent="0.25">
      <c r="A5" s="165"/>
      <c r="B5" s="165"/>
      <c r="C5" s="165"/>
      <c r="D5" s="165"/>
      <c r="E5" s="165"/>
      <c r="F5" s="165"/>
      <c r="G5" s="70" t="s">
        <v>67</v>
      </c>
      <c r="H5" s="70" t="s">
        <v>70</v>
      </c>
      <c r="I5" s="165"/>
      <c r="J5" s="165"/>
      <c r="K5" s="165"/>
      <c r="L5" s="165"/>
    </row>
    <row r="6" spans="1:15" ht="42" customHeight="1" x14ac:dyDescent="0.25">
      <c r="A6" s="84" t="s">
        <v>99</v>
      </c>
      <c r="B6" s="79" t="s">
        <v>20</v>
      </c>
      <c r="C6" s="80" t="s">
        <v>172</v>
      </c>
      <c r="D6" s="80" t="s">
        <v>171</v>
      </c>
      <c r="E6" s="79" t="s">
        <v>174</v>
      </c>
      <c r="F6" s="79" t="s">
        <v>173</v>
      </c>
      <c r="G6" s="80" t="s">
        <v>170</v>
      </c>
      <c r="H6" s="79">
        <v>207194532</v>
      </c>
      <c r="I6" s="83" t="s">
        <v>175</v>
      </c>
      <c r="J6" s="79">
        <v>1</v>
      </c>
      <c r="K6" s="79">
        <v>6074000</v>
      </c>
      <c r="L6" s="79">
        <v>6074</v>
      </c>
    </row>
    <row r="7" spans="1:15" ht="42" customHeight="1" x14ac:dyDescent="0.25">
      <c r="A7" s="84" t="s">
        <v>100</v>
      </c>
      <c r="B7" s="79" t="s">
        <v>20</v>
      </c>
      <c r="C7" s="85" t="s">
        <v>177</v>
      </c>
      <c r="D7" s="80" t="s">
        <v>171</v>
      </c>
      <c r="E7" s="79" t="s">
        <v>178</v>
      </c>
      <c r="F7" s="79" t="s">
        <v>179</v>
      </c>
      <c r="G7" s="80" t="s">
        <v>176</v>
      </c>
      <c r="H7" s="79">
        <v>303316157</v>
      </c>
      <c r="I7" s="83" t="s">
        <v>175</v>
      </c>
      <c r="J7" s="79">
        <v>1</v>
      </c>
      <c r="K7" s="83" t="s">
        <v>180</v>
      </c>
      <c r="L7" s="79">
        <v>98700</v>
      </c>
    </row>
    <row r="8" spans="1:15" ht="42" customHeight="1" x14ac:dyDescent="0.25">
      <c r="A8" s="84" t="s">
        <v>101</v>
      </c>
      <c r="B8" s="79" t="s">
        <v>20</v>
      </c>
      <c r="C8" s="80" t="s">
        <v>182</v>
      </c>
      <c r="D8" s="80" t="s">
        <v>171</v>
      </c>
      <c r="E8" s="79" t="s">
        <v>178</v>
      </c>
      <c r="F8" s="86" t="s">
        <v>183</v>
      </c>
      <c r="G8" s="80" t="s">
        <v>181</v>
      </c>
      <c r="H8" s="79">
        <v>304426154</v>
      </c>
      <c r="I8" s="83" t="s">
        <v>175</v>
      </c>
      <c r="J8" s="79">
        <v>1</v>
      </c>
      <c r="K8" s="79">
        <v>48000000</v>
      </c>
      <c r="L8" s="79">
        <v>48000</v>
      </c>
    </row>
    <row r="9" spans="1:15" ht="42" customHeight="1" x14ac:dyDescent="0.25">
      <c r="A9" s="84" t="s">
        <v>102</v>
      </c>
      <c r="B9" s="79" t="s">
        <v>20</v>
      </c>
      <c r="C9" s="80" t="s">
        <v>187</v>
      </c>
      <c r="D9" s="80" t="s">
        <v>171</v>
      </c>
      <c r="E9" s="79" t="s">
        <v>174</v>
      </c>
      <c r="F9" s="79" t="s">
        <v>186</v>
      </c>
      <c r="G9" s="80" t="s">
        <v>184</v>
      </c>
      <c r="H9" s="79">
        <v>301376361</v>
      </c>
      <c r="I9" s="79" t="s">
        <v>185</v>
      </c>
      <c r="J9" s="79">
        <v>1</v>
      </c>
      <c r="K9" s="79">
        <v>3350000</v>
      </c>
      <c r="L9" s="79">
        <v>3350</v>
      </c>
    </row>
    <row r="10" spans="1:15" ht="42" customHeight="1" x14ac:dyDescent="0.25">
      <c r="A10" s="84" t="s">
        <v>103</v>
      </c>
      <c r="B10" s="79" t="s">
        <v>20</v>
      </c>
      <c r="C10" s="80" t="s">
        <v>187</v>
      </c>
      <c r="D10" s="80" t="s">
        <v>171</v>
      </c>
      <c r="E10" s="79" t="s">
        <v>174</v>
      </c>
      <c r="F10" s="79" t="s">
        <v>188</v>
      </c>
      <c r="G10" s="80" t="s">
        <v>184</v>
      </c>
      <c r="H10" s="79">
        <v>301376361</v>
      </c>
      <c r="I10" s="79" t="s">
        <v>185</v>
      </c>
      <c r="J10" s="79">
        <v>1</v>
      </c>
      <c r="K10" s="79">
        <v>3350000</v>
      </c>
      <c r="L10" s="79">
        <v>3350</v>
      </c>
    </row>
    <row r="11" spans="1:15" ht="42" customHeight="1" x14ac:dyDescent="0.25">
      <c r="A11" s="84" t="s">
        <v>104</v>
      </c>
      <c r="B11" s="79" t="s">
        <v>20</v>
      </c>
      <c r="C11" s="80" t="s">
        <v>190</v>
      </c>
      <c r="D11" s="80" t="s">
        <v>171</v>
      </c>
      <c r="E11" s="79" t="s">
        <v>174</v>
      </c>
      <c r="F11" s="79" t="s">
        <v>191</v>
      </c>
      <c r="G11" s="80" t="s">
        <v>189</v>
      </c>
      <c r="H11" s="79">
        <v>555722729</v>
      </c>
      <c r="I11" s="79" t="s">
        <v>185</v>
      </c>
      <c r="J11" s="79">
        <v>12</v>
      </c>
      <c r="K11" s="79">
        <v>263870</v>
      </c>
      <c r="L11" s="79">
        <v>3166.44</v>
      </c>
      <c r="M11" s="35">
        <f>+K11*J11</f>
        <v>3166440</v>
      </c>
    </row>
    <row r="12" spans="1:15" ht="42" customHeight="1" x14ac:dyDescent="0.25">
      <c r="A12" s="84" t="s">
        <v>105</v>
      </c>
      <c r="B12" s="79" t="s">
        <v>20</v>
      </c>
      <c r="C12" s="80" t="s">
        <v>193</v>
      </c>
      <c r="D12" s="80" t="s">
        <v>171</v>
      </c>
      <c r="E12" s="79" t="s">
        <v>174</v>
      </c>
      <c r="F12" s="79" t="s">
        <v>194</v>
      </c>
      <c r="G12" s="80" t="s">
        <v>192</v>
      </c>
      <c r="H12" s="79">
        <v>307400540</v>
      </c>
      <c r="I12" s="79" t="s">
        <v>185</v>
      </c>
      <c r="J12" s="79">
        <v>7</v>
      </c>
      <c r="K12" s="79">
        <v>345000</v>
      </c>
      <c r="L12" s="79">
        <v>2415</v>
      </c>
    </row>
    <row r="13" spans="1:15" ht="42" customHeight="1" x14ac:dyDescent="0.25">
      <c r="A13" s="84" t="s">
        <v>106</v>
      </c>
      <c r="B13" s="79" t="s">
        <v>20</v>
      </c>
      <c r="C13" s="80" t="s">
        <v>187</v>
      </c>
      <c r="D13" s="80" t="s">
        <v>171</v>
      </c>
      <c r="E13" s="79" t="s">
        <v>174</v>
      </c>
      <c r="F13" s="79" t="s">
        <v>196</v>
      </c>
      <c r="G13" s="80" t="s">
        <v>195</v>
      </c>
      <c r="H13" s="79">
        <v>307502571</v>
      </c>
      <c r="I13" s="83" t="s">
        <v>175</v>
      </c>
      <c r="J13" s="79">
        <v>1</v>
      </c>
      <c r="K13" s="79">
        <v>4399000</v>
      </c>
      <c r="L13" s="79">
        <v>4399</v>
      </c>
    </row>
    <row r="14" spans="1:15" ht="42" customHeight="1" x14ac:dyDescent="0.25">
      <c r="A14" s="84" t="s">
        <v>107</v>
      </c>
      <c r="B14" s="79" t="s">
        <v>20</v>
      </c>
      <c r="C14" s="87" t="s">
        <v>198</v>
      </c>
      <c r="D14" s="80" t="s">
        <v>171</v>
      </c>
      <c r="E14" s="79" t="s">
        <v>199</v>
      </c>
      <c r="F14" s="79" t="s">
        <v>200</v>
      </c>
      <c r="G14" s="80" t="s">
        <v>197</v>
      </c>
      <c r="H14" s="79">
        <v>301595121</v>
      </c>
      <c r="I14" s="83" t="s">
        <v>175</v>
      </c>
      <c r="J14" s="79">
        <v>1</v>
      </c>
      <c r="K14" s="79">
        <v>9809000</v>
      </c>
      <c r="L14" s="79">
        <v>9809</v>
      </c>
    </row>
    <row r="15" spans="1:15" ht="42" customHeight="1" x14ac:dyDescent="0.25">
      <c r="A15" s="84" t="s">
        <v>108</v>
      </c>
      <c r="B15" s="79" t="s">
        <v>20</v>
      </c>
      <c r="C15" s="80" t="s">
        <v>202</v>
      </c>
      <c r="D15" s="80" t="s">
        <v>171</v>
      </c>
      <c r="E15" s="79" t="s">
        <v>178</v>
      </c>
      <c r="F15" s="88" t="s">
        <v>203</v>
      </c>
      <c r="G15" s="80" t="s">
        <v>201</v>
      </c>
      <c r="H15" s="79">
        <v>307168402</v>
      </c>
      <c r="I15" s="83" t="s">
        <v>175</v>
      </c>
      <c r="J15" s="79">
        <v>3</v>
      </c>
      <c r="K15" s="79">
        <v>7790000</v>
      </c>
      <c r="L15" s="79">
        <v>23370</v>
      </c>
      <c r="M15" s="35">
        <f>+K15*J15</f>
        <v>23370000</v>
      </c>
    </row>
    <row r="16" spans="1:15" ht="42" customHeight="1" x14ac:dyDescent="0.25">
      <c r="A16" s="77" t="s">
        <v>109</v>
      </c>
      <c r="B16" s="36" t="s">
        <v>20</v>
      </c>
      <c r="C16" s="80" t="s">
        <v>207</v>
      </c>
      <c r="D16" s="80" t="s">
        <v>205</v>
      </c>
      <c r="E16" s="79" t="s">
        <v>174</v>
      </c>
      <c r="F16" s="79" t="s">
        <v>206</v>
      </c>
      <c r="G16" s="79" t="s">
        <v>204</v>
      </c>
      <c r="H16" s="79">
        <v>306588173</v>
      </c>
      <c r="I16" s="79" t="s">
        <v>185</v>
      </c>
      <c r="J16" s="79">
        <v>1</v>
      </c>
      <c r="K16" s="79">
        <v>5250000</v>
      </c>
      <c r="L16" s="79">
        <v>5250</v>
      </c>
    </row>
    <row r="17" spans="1:13" ht="42" customHeight="1" x14ac:dyDescent="0.25">
      <c r="A17" s="77" t="s">
        <v>110</v>
      </c>
      <c r="B17" s="36" t="s">
        <v>20</v>
      </c>
      <c r="C17" s="80" t="s">
        <v>209</v>
      </c>
      <c r="D17" s="80" t="s">
        <v>205</v>
      </c>
      <c r="E17" s="79" t="s">
        <v>174</v>
      </c>
      <c r="F17" s="79" t="s">
        <v>210</v>
      </c>
      <c r="G17" s="79" t="s">
        <v>208</v>
      </c>
      <c r="H17" s="79">
        <v>308068652</v>
      </c>
      <c r="I17" s="79" t="s">
        <v>185</v>
      </c>
      <c r="J17" s="79">
        <v>1</v>
      </c>
      <c r="K17" s="79">
        <v>3650000</v>
      </c>
      <c r="L17" s="79">
        <v>3650</v>
      </c>
    </row>
    <row r="18" spans="1:13" ht="42" customHeight="1" x14ac:dyDescent="0.25">
      <c r="A18" s="77" t="s">
        <v>111</v>
      </c>
      <c r="B18" s="123" t="s">
        <v>21</v>
      </c>
      <c r="C18" s="127" t="s">
        <v>472</v>
      </c>
      <c r="D18" s="80" t="s">
        <v>171</v>
      </c>
      <c r="E18" s="79" t="s">
        <v>174</v>
      </c>
      <c r="F18" s="128" t="s">
        <v>476</v>
      </c>
      <c r="G18" s="128" t="s">
        <v>466</v>
      </c>
      <c r="H18" s="128">
        <v>305465478</v>
      </c>
      <c r="I18" s="128" t="s">
        <v>185</v>
      </c>
      <c r="J18" s="128">
        <v>1</v>
      </c>
      <c r="K18" s="128">
        <v>510001</v>
      </c>
      <c r="L18" s="128">
        <v>510</v>
      </c>
    </row>
    <row r="19" spans="1:13" ht="42" customHeight="1" x14ac:dyDescent="0.25">
      <c r="A19" s="77" t="s">
        <v>112</v>
      </c>
      <c r="B19" s="123" t="s">
        <v>21</v>
      </c>
      <c r="C19" s="127" t="s">
        <v>473</v>
      </c>
      <c r="D19" s="80" t="s">
        <v>171</v>
      </c>
      <c r="E19" s="79" t="s">
        <v>174</v>
      </c>
      <c r="F19" s="128" t="s">
        <v>477</v>
      </c>
      <c r="G19" s="128" t="s">
        <v>467</v>
      </c>
      <c r="H19" s="128">
        <v>601768387</v>
      </c>
      <c r="I19" s="128" t="s">
        <v>185</v>
      </c>
      <c r="J19" s="128">
        <v>2</v>
      </c>
      <c r="K19" s="128">
        <v>57676</v>
      </c>
      <c r="L19" s="128">
        <v>1153.2</v>
      </c>
    </row>
    <row r="20" spans="1:13" ht="42" customHeight="1" x14ac:dyDescent="0.25">
      <c r="A20" s="77" t="s">
        <v>113</v>
      </c>
      <c r="B20" s="123" t="s">
        <v>21</v>
      </c>
      <c r="C20" s="127" t="s">
        <v>474</v>
      </c>
      <c r="D20" s="80" t="s">
        <v>171</v>
      </c>
      <c r="E20" s="79" t="s">
        <v>174</v>
      </c>
      <c r="F20" s="128" t="s">
        <v>478</v>
      </c>
      <c r="G20" s="128" t="s">
        <v>468</v>
      </c>
      <c r="H20" s="128">
        <v>303207996</v>
      </c>
      <c r="I20" s="128" t="s">
        <v>185</v>
      </c>
      <c r="J20" s="128">
        <v>1</v>
      </c>
      <c r="K20" s="128">
        <v>989000</v>
      </c>
      <c r="L20" s="128">
        <v>989</v>
      </c>
    </row>
    <row r="21" spans="1:13" ht="42" customHeight="1" x14ac:dyDescent="0.25">
      <c r="A21" s="77" t="s">
        <v>114</v>
      </c>
      <c r="B21" s="123" t="s">
        <v>21</v>
      </c>
      <c r="C21" s="127" t="s">
        <v>473</v>
      </c>
      <c r="D21" s="80" t="s">
        <v>171</v>
      </c>
      <c r="E21" s="79" t="s">
        <v>174</v>
      </c>
      <c r="F21" s="128" t="s">
        <v>479</v>
      </c>
      <c r="G21" s="128" t="s">
        <v>469</v>
      </c>
      <c r="H21" s="128">
        <v>303207996</v>
      </c>
      <c r="I21" s="128" t="s">
        <v>482</v>
      </c>
      <c r="J21" s="128">
        <v>2</v>
      </c>
      <c r="K21" s="128">
        <v>899990</v>
      </c>
      <c r="L21" s="128">
        <v>1800</v>
      </c>
    </row>
    <row r="22" spans="1:13" ht="42" customHeight="1" x14ac:dyDescent="0.25">
      <c r="A22" s="77" t="s">
        <v>115</v>
      </c>
      <c r="B22" s="123" t="s">
        <v>21</v>
      </c>
      <c r="C22" s="127" t="s">
        <v>473</v>
      </c>
      <c r="D22" s="80" t="s">
        <v>205</v>
      </c>
      <c r="E22" s="79" t="s">
        <v>174</v>
      </c>
      <c r="F22" s="128" t="s">
        <v>480</v>
      </c>
      <c r="G22" s="128" t="s">
        <v>470</v>
      </c>
      <c r="H22" s="128">
        <v>305564236</v>
      </c>
      <c r="I22" s="128" t="s">
        <v>185</v>
      </c>
      <c r="J22" s="128">
        <v>2</v>
      </c>
      <c r="K22" s="128">
        <v>3026000.01</v>
      </c>
      <c r="L22" s="128">
        <v>6052</v>
      </c>
    </row>
    <row r="23" spans="1:13" ht="42" customHeight="1" x14ac:dyDescent="0.25">
      <c r="A23" s="77" t="s">
        <v>116</v>
      </c>
      <c r="B23" s="123" t="s">
        <v>21</v>
      </c>
      <c r="C23" s="127" t="s">
        <v>475</v>
      </c>
      <c r="D23" s="80" t="s">
        <v>205</v>
      </c>
      <c r="E23" s="128" t="s">
        <v>178</v>
      </c>
      <c r="F23" s="128" t="s">
        <v>481</v>
      </c>
      <c r="G23" s="128" t="s">
        <v>471</v>
      </c>
      <c r="H23" s="128">
        <v>516733568</v>
      </c>
      <c r="I23" s="128" t="s">
        <v>175</v>
      </c>
      <c r="J23" s="128">
        <v>3</v>
      </c>
      <c r="K23" s="128">
        <v>9840000</v>
      </c>
      <c r="L23" s="128">
        <v>29520</v>
      </c>
      <c r="M23" s="35">
        <v>29520</v>
      </c>
    </row>
    <row r="24" spans="1:13" ht="42" customHeight="1" x14ac:dyDescent="0.25">
      <c r="A24" s="167" t="s">
        <v>22</v>
      </c>
      <c r="B24" s="168"/>
      <c r="C24" s="12"/>
      <c r="D24" s="36"/>
      <c r="E24" s="36"/>
      <c r="F24" s="36"/>
      <c r="G24" s="36"/>
      <c r="H24" s="36"/>
      <c r="I24" s="36"/>
      <c r="J24" s="36"/>
      <c r="K24" s="36"/>
      <c r="L24" s="36">
        <f>SUM(L6:L23)</f>
        <v>251557.64</v>
      </c>
    </row>
    <row r="25" spans="1:13" ht="14.25" customHeight="1" x14ac:dyDescent="0.25"/>
    <row r="26" spans="1:13" ht="54" customHeight="1" x14ac:dyDescent="0.25">
      <c r="A26" s="163" t="s">
        <v>86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</sheetData>
  <mergeCells count="15">
    <mergeCell ref="A2:L2"/>
    <mergeCell ref="I1:L1"/>
    <mergeCell ref="A26:L26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24:B24"/>
  </mergeCells>
  <printOptions horizontalCentered="1"/>
  <pageMargins left="0.19685039370078741" right="0.19685039370078741" top="0.39370078740157483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L115"/>
  <sheetViews>
    <sheetView view="pageBreakPreview" zoomScale="85" zoomScaleNormal="70" zoomScaleSheetLayoutView="85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A114" sqref="A114:XFD116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45.5703125" style="31" customWidth="1"/>
    <col min="4" max="4" width="36.5703125" style="33" customWidth="1"/>
    <col min="5" max="5" width="24.140625" style="33" customWidth="1"/>
    <col min="6" max="6" width="29.140625" style="33" customWidth="1"/>
    <col min="7" max="7" width="40.85546875" style="33" customWidth="1"/>
    <col min="8" max="8" width="20.140625" style="33" customWidth="1"/>
    <col min="9" max="9" width="27.42578125" style="33" customWidth="1"/>
    <col min="10" max="10" width="25.140625" style="33" customWidth="1"/>
    <col min="11" max="11" width="24.85546875" style="33" customWidth="1"/>
    <col min="12" max="12" width="27.140625" style="33" customWidth="1"/>
    <col min="13" max="13" width="18.7109375" style="31" customWidth="1"/>
    <col min="14" max="19" width="15.7109375" style="31" customWidth="1"/>
    <col min="20" max="16384" width="9.140625" style="31"/>
  </cols>
  <sheetData>
    <row r="1" spans="1:12" ht="74.25" customHeight="1" x14ac:dyDescent="0.25">
      <c r="I1" s="138" t="s">
        <v>91</v>
      </c>
      <c r="J1" s="138"/>
      <c r="K1" s="138"/>
      <c r="L1" s="138"/>
    </row>
    <row r="2" spans="1:12" x14ac:dyDescent="0.25">
      <c r="K2" s="177"/>
      <c r="L2" s="177"/>
    </row>
    <row r="3" spans="1:12" ht="81.75" customHeight="1" x14ac:dyDescent="0.25">
      <c r="A3" s="146" t="s">
        <v>459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x14ac:dyDescent="0.25">
      <c r="L4" s="34"/>
    </row>
    <row r="5" spans="1:12" ht="45" customHeight="1" x14ac:dyDescent="0.25">
      <c r="A5" s="175" t="s">
        <v>14</v>
      </c>
      <c r="B5" s="175" t="s">
        <v>15</v>
      </c>
      <c r="C5" s="175" t="s">
        <v>7</v>
      </c>
      <c r="D5" s="175" t="s">
        <v>38</v>
      </c>
      <c r="E5" s="175" t="s">
        <v>11</v>
      </c>
      <c r="F5" s="175" t="s">
        <v>12</v>
      </c>
      <c r="G5" s="145" t="s">
        <v>61</v>
      </c>
      <c r="H5" s="145"/>
      <c r="I5" s="175" t="s">
        <v>8</v>
      </c>
      <c r="J5" s="175" t="s">
        <v>9</v>
      </c>
      <c r="K5" s="175" t="s">
        <v>10</v>
      </c>
      <c r="L5" s="175" t="s">
        <v>74</v>
      </c>
    </row>
    <row r="6" spans="1:12" ht="61.5" customHeight="1" x14ac:dyDescent="0.25">
      <c r="A6" s="176"/>
      <c r="B6" s="176"/>
      <c r="C6" s="176"/>
      <c r="D6" s="176"/>
      <c r="E6" s="176"/>
      <c r="F6" s="176"/>
      <c r="G6" s="69" t="s">
        <v>67</v>
      </c>
      <c r="H6" s="69" t="s">
        <v>70</v>
      </c>
      <c r="I6" s="176"/>
      <c r="J6" s="176"/>
      <c r="K6" s="176"/>
      <c r="L6" s="176"/>
    </row>
    <row r="7" spans="1:12" ht="37.5" customHeight="1" x14ac:dyDescent="0.25">
      <c r="A7" s="77" t="s">
        <v>99</v>
      </c>
      <c r="B7" s="36" t="s">
        <v>20</v>
      </c>
      <c r="C7" s="12" t="s">
        <v>357</v>
      </c>
      <c r="D7" s="36" t="s">
        <v>171</v>
      </c>
      <c r="E7" s="79" t="s">
        <v>174</v>
      </c>
      <c r="F7" s="36" t="s">
        <v>356</v>
      </c>
      <c r="G7" s="12" t="s">
        <v>355</v>
      </c>
      <c r="H7" s="36">
        <v>305944103</v>
      </c>
      <c r="I7" s="36" t="s">
        <v>360</v>
      </c>
      <c r="J7" s="36">
        <v>40</v>
      </c>
      <c r="K7" s="36">
        <v>41000</v>
      </c>
      <c r="L7" s="36">
        <v>1640</v>
      </c>
    </row>
    <row r="8" spans="1:12" ht="37.5" customHeight="1" x14ac:dyDescent="0.25">
      <c r="A8" s="77" t="s">
        <v>100</v>
      </c>
      <c r="B8" s="36" t="s">
        <v>20</v>
      </c>
      <c r="C8" s="12" t="s">
        <v>357</v>
      </c>
      <c r="D8" s="36" t="s">
        <v>171</v>
      </c>
      <c r="E8" s="79" t="s">
        <v>174</v>
      </c>
      <c r="F8" s="36" t="s">
        <v>359</v>
      </c>
      <c r="G8" s="12" t="s">
        <v>358</v>
      </c>
      <c r="H8" s="36">
        <v>202660390</v>
      </c>
      <c r="I8" s="36" t="s">
        <v>360</v>
      </c>
      <c r="J8" s="36">
        <v>100</v>
      </c>
      <c r="K8" s="36">
        <v>26200</v>
      </c>
      <c r="L8" s="36">
        <v>2620</v>
      </c>
    </row>
    <row r="9" spans="1:12" ht="37.5" customHeight="1" x14ac:dyDescent="0.25">
      <c r="A9" s="77" t="s">
        <v>101</v>
      </c>
      <c r="B9" s="36" t="s">
        <v>20</v>
      </c>
      <c r="C9" s="12" t="s">
        <v>362</v>
      </c>
      <c r="D9" s="36" t="s">
        <v>171</v>
      </c>
      <c r="E9" s="78" t="s">
        <v>169</v>
      </c>
      <c r="F9" s="36" t="s">
        <v>364</v>
      </c>
      <c r="G9" s="12" t="s">
        <v>361</v>
      </c>
      <c r="H9" s="36">
        <v>204569572</v>
      </c>
      <c r="I9" s="36" t="s">
        <v>363</v>
      </c>
      <c r="J9" s="36">
        <v>12</v>
      </c>
      <c r="K9" s="36">
        <v>685000</v>
      </c>
      <c r="L9" s="36">
        <v>8220</v>
      </c>
    </row>
    <row r="10" spans="1:12" ht="37.5" customHeight="1" x14ac:dyDescent="0.25">
      <c r="A10" s="77" t="s">
        <v>102</v>
      </c>
      <c r="B10" s="36" t="s">
        <v>20</v>
      </c>
      <c r="C10" s="12" t="s">
        <v>167</v>
      </c>
      <c r="D10" s="36" t="s">
        <v>171</v>
      </c>
      <c r="E10" s="78" t="s">
        <v>169</v>
      </c>
      <c r="F10" s="120" t="s">
        <v>366</v>
      </c>
      <c r="G10" s="12" t="s">
        <v>365</v>
      </c>
      <c r="H10" s="36">
        <v>600534362</v>
      </c>
      <c r="I10" s="36" t="s">
        <v>403</v>
      </c>
      <c r="J10" s="36">
        <v>1</v>
      </c>
      <c r="K10" s="36">
        <v>1750000</v>
      </c>
      <c r="L10" s="36">
        <v>1750</v>
      </c>
    </row>
    <row r="11" spans="1:12" ht="37.5" customHeight="1" x14ac:dyDescent="0.25">
      <c r="A11" s="77" t="s">
        <v>103</v>
      </c>
      <c r="B11" s="36" t="s">
        <v>20</v>
      </c>
      <c r="C11" s="12" t="s">
        <v>368</v>
      </c>
      <c r="D11" s="36" t="s">
        <v>171</v>
      </c>
      <c r="E11" s="79" t="s">
        <v>174</v>
      </c>
      <c r="F11" s="36" t="s">
        <v>369</v>
      </c>
      <c r="G11" s="12" t="s">
        <v>367</v>
      </c>
      <c r="H11" s="36">
        <v>304144925</v>
      </c>
      <c r="I11" s="36" t="s">
        <v>370</v>
      </c>
      <c r="J11" s="36">
        <v>1</v>
      </c>
      <c r="K11" s="36">
        <v>1815000</v>
      </c>
      <c r="L11" s="36">
        <v>1815</v>
      </c>
    </row>
    <row r="12" spans="1:12" ht="37.5" customHeight="1" x14ac:dyDescent="0.25">
      <c r="A12" s="77" t="s">
        <v>104</v>
      </c>
      <c r="B12" s="36" t="s">
        <v>20</v>
      </c>
      <c r="C12" s="12" t="s">
        <v>372</v>
      </c>
      <c r="D12" s="36" t="s">
        <v>171</v>
      </c>
      <c r="E12" s="78" t="s">
        <v>178</v>
      </c>
      <c r="F12" s="121" t="s">
        <v>371</v>
      </c>
      <c r="G12" s="12" t="s">
        <v>176</v>
      </c>
      <c r="H12" s="36">
        <v>303316157</v>
      </c>
      <c r="I12" s="36" t="s">
        <v>175</v>
      </c>
      <c r="J12" s="36">
        <v>1</v>
      </c>
      <c r="K12" s="36">
        <v>20680000</v>
      </c>
      <c r="L12" s="36">
        <v>20680</v>
      </c>
    </row>
    <row r="13" spans="1:12" ht="37.5" customHeight="1" x14ac:dyDescent="0.25">
      <c r="A13" s="77" t="s">
        <v>105</v>
      </c>
      <c r="B13" s="36" t="s">
        <v>20</v>
      </c>
      <c r="C13" s="12" t="s">
        <v>375</v>
      </c>
      <c r="D13" s="36" t="s">
        <v>171</v>
      </c>
      <c r="E13" s="78" t="s">
        <v>169</v>
      </c>
      <c r="F13" s="36" t="s">
        <v>374</v>
      </c>
      <c r="G13" s="12" t="s">
        <v>373</v>
      </c>
      <c r="H13" s="36">
        <v>305638965</v>
      </c>
      <c r="I13" s="36" t="s">
        <v>168</v>
      </c>
      <c r="J13" s="36">
        <v>1</v>
      </c>
      <c r="K13" s="36">
        <v>4580000</v>
      </c>
      <c r="L13" s="36">
        <v>4580</v>
      </c>
    </row>
    <row r="14" spans="1:12" ht="37.5" customHeight="1" x14ac:dyDescent="0.25">
      <c r="A14" s="77" t="s">
        <v>106</v>
      </c>
      <c r="B14" s="36" t="s">
        <v>20</v>
      </c>
      <c r="C14" s="12" t="s">
        <v>378</v>
      </c>
      <c r="D14" s="36" t="s">
        <v>171</v>
      </c>
      <c r="E14" s="79" t="s">
        <v>174</v>
      </c>
      <c r="F14" s="36" t="s">
        <v>377</v>
      </c>
      <c r="G14" s="12" t="s">
        <v>376</v>
      </c>
      <c r="H14" s="36">
        <v>306665806</v>
      </c>
      <c r="I14" s="36" t="s">
        <v>175</v>
      </c>
      <c r="J14" s="36">
        <v>1</v>
      </c>
      <c r="K14" s="36">
        <v>4000000</v>
      </c>
      <c r="L14" s="36">
        <v>4000</v>
      </c>
    </row>
    <row r="15" spans="1:12" ht="37.5" customHeight="1" x14ac:dyDescent="0.25">
      <c r="A15" s="77" t="s">
        <v>107</v>
      </c>
      <c r="B15" s="36" t="s">
        <v>20</v>
      </c>
      <c r="C15" s="12" t="s">
        <v>380</v>
      </c>
      <c r="D15" s="36" t="s">
        <v>171</v>
      </c>
      <c r="E15" s="36" t="s">
        <v>323</v>
      </c>
      <c r="F15" s="36" t="s">
        <v>381</v>
      </c>
      <c r="G15" s="12" t="s">
        <v>379</v>
      </c>
      <c r="H15" s="36">
        <v>204118319</v>
      </c>
      <c r="I15" s="36" t="s">
        <v>363</v>
      </c>
      <c r="J15" s="36">
        <v>12</v>
      </c>
      <c r="K15" s="36">
        <v>450000</v>
      </c>
      <c r="L15" s="36">
        <v>5400</v>
      </c>
    </row>
    <row r="16" spans="1:12" ht="37.5" customHeight="1" x14ac:dyDescent="0.25">
      <c r="A16" s="77" t="s">
        <v>108</v>
      </c>
      <c r="B16" s="36" t="s">
        <v>20</v>
      </c>
      <c r="C16" s="12" t="s">
        <v>384</v>
      </c>
      <c r="D16" s="36" t="s">
        <v>171</v>
      </c>
      <c r="E16" s="78" t="s">
        <v>169</v>
      </c>
      <c r="F16" s="36" t="s">
        <v>382</v>
      </c>
      <c r="G16" s="12" t="s">
        <v>291</v>
      </c>
      <c r="H16" s="36">
        <v>201678867</v>
      </c>
      <c r="I16" s="36" t="s">
        <v>383</v>
      </c>
      <c r="J16" s="36">
        <v>90000</v>
      </c>
      <c r="K16" s="36">
        <v>450</v>
      </c>
      <c r="L16" s="36">
        <v>40500</v>
      </c>
    </row>
    <row r="17" spans="1:12" ht="43.5" customHeight="1" x14ac:dyDescent="0.25">
      <c r="A17" s="169" t="s">
        <v>109</v>
      </c>
      <c r="B17" s="36" t="s">
        <v>20</v>
      </c>
      <c r="C17" s="171" t="s">
        <v>387</v>
      </c>
      <c r="D17" s="171" t="s">
        <v>171</v>
      </c>
      <c r="E17" s="173" t="s">
        <v>169</v>
      </c>
      <c r="F17" s="171" t="s">
        <v>388</v>
      </c>
      <c r="G17" s="171" t="s">
        <v>385</v>
      </c>
      <c r="H17" s="171">
        <v>204550574</v>
      </c>
      <c r="I17" s="36" t="s">
        <v>386</v>
      </c>
      <c r="J17" s="36">
        <v>4866</v>
      </c>
      <c r="K17" s="36">
        <v>5300</v>
      </c>
      <c r="L17" s="36">
        <v>25789.8</v>
      </c>
    </row>
    <row r="18" spans="1:12" ht="43.5" customHeight="1" x14ac:dyDescent="0.25">
      <c r="A18" s="170"/>
      <c r="B18" s="36" t="s">
        <v>20</v>
      </c>
      <c r="C18" s="172"/>
      <c r="D18" s="172"/>
      <c r="E18" s="174"/>
      <c r="F18" s="172"/>
      <c r="G18" s="172"/>
      <c r="H18" s="172"/>
      <c r="I18" s="36" t="s">
        <v>386</v>
      </c>
      <c r="J18" s="36">
        <v>10428</v>
      </c>
      <c r="K18" s="36">
        <v>6200</v>
      </c>
      <c r="L18" s="36">
        <v>64653.599999999999</v>
      </c>
    </row>
    <row r="19" spans="1:12" ht="37.5" customHeight="1" x14ac:dyDescent="0.25">
      <c r="A19" s="77" t="s">
        <v>110</v>
      </c>
      <c r="B19" s="36" t="s">
        <v>20</v>
      </c>
      <c r="C19" s="12" t="s">
        <v>391</v>
      </c>
      <c r="D19" s="36" t="s">
        <v>171</v>
      </c>
      <c r="E19" s="79" t="s">
        <v>174</v>
      </c>
      <c r="F19" s="36" t="s">
        <v>390</v>
      </c>
      <c r="G19" s="12" t="s">
        <v>389</v>
      </c>
      <c r="H19" s="36">
        <v>306665806</v>
      </c>
      <c r="I19" s="36" t="s">
        <v>175</v>
      </c>
      <c r="J19" s="36">
        <v>1</v>
      </c>
      <c r="K19" s="36">
        <v>3500000</v>
      </c>
      <c r="L19" s="36">
        <v>3500</v>
      </c>
    </row>
    <row r="20" spans="1:12" ht="53.25" customHeight="1" x14ac:dyDescent="0.25">
      <c r="A20" s="77" t="s">
        <v>111</v>
      </c>
      <c r="B20" s="36" t="s">
        <v>20</v>
      </c>
      <c r="C20" s="12" t="s">
        <v>393</v>
      </c>
      <c r="D20" s="36" t="s">
        <v>171</v>
      </c>
      <c r="E20" s="79" t="s">
        <v>331</v>
      </c>
      <c r="F20" s="36" t="s">
        <v>394</v>
      </c>
      <c r="G20" s="12" t="s">
        <v>392</v>
      </c>
      <c r="H20" s="36">
        <v>305109680</v>
      </c>
      <c r="I20" s="36" t="s">
        <v>363</v>
      </c>
      <c r="J20" s="36">
        <v>12</v>
      </c>
      <c r="K20" s="36">
        <v>699105</v>
      </c>
      <c r="L20" s="36">
        <v>8389.26</v>
      </c>
    </row>
    <row r="21" spans="1:12" ht="37.5" customHeight="1" x14ac:dyDescent="0.25">
      <c r="A21" s="77" t="s">
        <v>112</v>
      </c>
      <c r="B21" s="36" t="s">
        <v>20</v>
      </c>
      <c r="C21" s="12" t="s">
        <v>396</v>
      </c>
      <c r="D21" s="36" t="s">
        <v>171</v>
      </c>
      <c r="E21" s="79" t="s">
        <v>174</v>
      </c>
      <c r="F21" s="36" t="s">
        <v>397</v>
      </c>
      <c r="G21" s="12" t="s">
        <v>395</v>
      </c>
      <c r="H21" s="36">
        <v>305599611</v>
      </c>
      <c r="I21" s="36" t="s">
        <v>290</v>
      </c>
      <c r="J21" s="36">
        <v>1000</v>
      </c>
      <c r="K21" s="36">
        <v>235</v>
      </c>
      <c r="L21" s="36">
        <v>235</v>
      </c>
    </row>
    <row r="22" spans="1:12" ht="54" customHeight="1" x14ac:dyDescent="0.25">
      <c r="A22" s="77" t="s">
        <v>113</v>
      </c>
      <c r="B22" s="36" t="s">
        <v>20</v>
      </c>
      <c r="C22" s="12" t="s">
        <v>167</v>
      </c>
      <c r="D22" s="36" t="s">
        <v>171</v>
      </c>
      <c r="E22" s="78" t="s">
        <v>169</v>
      </c>
      <c r="F22" s="36" t="s">
        <v>399</v>
      </c>
      <c r="G22" s="12" t="s">
        <v>398</v>
      </c>
      <c r="H22" s="36">
        <v>207170293</v>
      </c>
      <c r="I22" s="36" t="s">
        <v>403</v>
      </c>
      <c r="J22" s="36">
        <v>1</v>
      </c>
      <c r="K22" s="36">
        <v>2500000</v>
      </c>
      <c r="L22" s="36">
        <v>2500</v>
      </c>
    </row>
    <row r="23" spans="1:12" ht="37.5" customHeight="1" x14ac:dyDescent="0.25">
      <c r="A23" s="77" t="s">
        <v>114</v>
      </c>
      <c r="B23" s="36" t="s">
        <v>20</v>
      </c>
      <c r="C23" s="12" t="s">
        <v>167</v>
      </c>
      <c r="D23" s="36" t="s">
        <v>171</v>
      </c>
      <c r="E23" s="78" t="s">
        <v>169</v>
      </c>
      <c r="F23" s="36" t="s">
        <v>400</v>
      </c>
      <c r="G23" s="12" t="s">
        <v>398</v>
      </c>
      <c r="H23" s="36">
        <v>207170293</v>
      </c>
      <c r="I23" s="36" t="s">
        <v>403</v>
      </c>
      <c r="J23" s="36">
        <v>1</v>
      </c>
      <c r="K23" s="36">
        <v>5520000</v>
      </c>
      <c r="L23" s="36">
        <v>5520</v>
      </c>
    </row>
    <row r="24" spans="1:12" ht="37.5" customHeight="1" x14ac:dyDescent="0.25">
      <c r="A24" s="77" t="s">
        <v>115</v>
      </c>
      <c r="B24" s="36" t="s">
        <v>20</v>
      </c>
      <c r="C24" s="12" t="s">
        <v>167</v>
      </c>
      <c r="D24" s="36" t="s">
        <v>171</v>
      </c>
      <c r="E24" s="79" t="s">
        <v>174</v>
      </c>
      <c r="F24" s="36" t="s">
        <v>402</v>
      </c>
      <c r="G24" s="12" t="s">
        <v>401</v>
      </c>
      <c r="H24" s="36">
        <v>600534362</v>
      </c>
      <c r="I24" s="36" t="s">
        <v>403</v>
      </c>
      <c r="J24" s="36">
        <v>1</v>
      </c>
      <c r="K24" s="36">
        <v>5850000</v>
      </c>
      <c r="L24" s="36">
        <v>5850</v>
      </c>
    </row>
    <row r="25" spans="1:12" ht="37.5" customHeight="1" x14ac:dyDescent="0.25">
      <c r="A25" s="77" t="s">
        <v>116</v>
      </c>
      <c r="B25" s="36" t="s">
        <v>20</v>
      </c>
      <c r="C25" s="12" t="s">
        <v>405</v>
      </c>
      <c r="D25" s="36" t="s">
        <v>171</v>
      </c>
      <c r="E25" s="79" t="s">
        <v>174</v>
      </c>
      <c r="F25" s="36" t="s">
        <v>406</v>
      </c>
      <c r="G25" s="12" t="s">
        <v>404</v>
      </c>
      <c r="H25" s="36">
        <v>307595884</v>
      </c>
      <c r="I25" s="36" t="s">
        <v>407</v>
      </c>
      <c r="J25" s="36">
        <v>30</v>
      </c>
      <c r="K25" s="36">
        <v>11111</v>
      </c>
      <c r="L25" s="36">
        <v>333.33</v>
      </c>
    </row>
    <row r="26" spans="1:12" ht="37.5" customHeight="1" x14ac:dyDescent="0.25">
      <c r="A26" s="77" t="s">
        <v>117</v>
      </c>
      <c r="B26" s="36" t="s">
        <v>20</v>
      </c>
      <c r="C26" s="12" t="s">
        <v>289</v>
      </c>
      <c r="D26" s="36" t="s">
        <v>171</v>
      </c>
      <c r="E26" s="79" t="s">
        <v>174</v>
      </c>
      <c r="F26" s="36" t="s">
        <v>409</v>
      </c>
      <c r="G26" s="12" t="s">
        <v>408</v>
      </c>
      <c r="H26" s="36">
        <v>307166856</v>
      </c>
      <c r="I26" s="36" t="s">
        <v>290</v>
      </c>
      <c r="J26" s="36">
        <v>6</v>
      </c>
      <c r="K26" s="36">
        <v>68000</v>
      </c>
      <c r="L26" s="36">
        <v>408</v>
      </c>
    </row>
    <row r="27" spans="1:12" ht="52.5" customHeight="1" x14ac:dyDescent="0.25">
      <c r="A27" s="77" t="s">
        <v>118</v>
      </c>
      <c r="B27" s="36" t="s">
        <v>20</v>
      </c>
      <c r="C27" s="12" t="s">
        <v>318</v>
      </c>
      <c r="D27" s="36" t="s">
        <v>171</v>
      </c>
      <c r="E27" s="36" t="s">
        <v>323</v>
      </c>
      <c r="F27" s="36" t="s">
        <v>411</v>
      </c>
      <c r="G27" s="12" t="s">
        <v>410</v>
      </c>
      <c r="H27" s="36">
        <v>307387233</v>
      </c>
      <c r="I27" s="36" t="s">
        <v>316</v>
      </c>
      <c r="J27" s="36">
        <v>1</v>
      </c>
      <c r="K27" s="36">
        <v>985000</v>
      </c>
      <c r="L27" s="36">
        <v>985</v>
      </c>
    </row>
    <row r="28" spans="1:12" ht="37.5" customHeight="1" x14ac:dyDescent="0.25">
      <c r="A28" s="77" t="s">
        <v>119</v>
      </c>
      <c r="B28" s="36" t="s">
        <v>20</v>
      </c>
      <c r="C28" s="12" t="s">
        <v>413</v>
      </c>
      <c r="D28" s="36" t="s">
        <v>171</v>
      </c>
      <c r="E28" s="79" t="s">
        <v>174</v>
      </c>
      <c r="F28" s="36" t="s">
        <v>414</v>
      </c>
      <c r="G28" s="12" t="s">
        <v>412</v>
      </c>
      <c r="H28" s="36">
        <v>306665806</v>
      </c>
      <c r="I28" s="36" t="s">
        <v>175</v>
      </c>
      <c r="J28" s="36">
        <v>1</v>
      </c>
      <c r="K28" s="36">
        <v>3200000</v>
      </c>
      <c r="L28" s="36">
        <v>3200</v>
      </c>
    </row>
    <row r="29" spans="1:12" ht="37.5" customHeight="1" x14ac:dyDescent="0.25">
      <c r="A29" s="77" t="s">
        <v>120</v>
      </c>
      <c r="B29" s="36" t="s">
        <v>20</v>
      </c>
      <c r="C29" s="12" t="s">
        <v>413</v>
      </c>
      <c r="D29" s="36" t="s">
        <v>171</v>
      </c>
      <c r="E29" s="79" t="s">
        <v>174</v>
      </c>
      <c r="F29" s="36" t="s">
        <v>415</v>
      </c>
      <c r="G29" s="12" t="s">
        <v>412</v>
      </c>
      <c r="H29" s="36">
        <v>306665806</v>
      </c>
      <c r="I29" s="36" t="s">
        <v>175</v>
      </c>
      <c r="J29" s="36">
        <v>1</v>
      </c>
      <c r="K29" s="36">
        <v>3200000</v>
      </c>
      <c r="L29" s="36">
        <v>3200</v>
      </c>
    </row>
    <row r="30" spans="1:12" ht="37.5" customHeight="1" x14ac:dyDescent="0.25">
      <c r="A30" s="77" t="s">
        <v>121</v>
      </c>
      <c r="B30" s="36" t="s">
        <v>20</v>
      </c>
      <c r="C30" s="12" t="s">
        <v>417</v>
      </c>
      <c r="D30" s="36" t="s">
        <v>171</v>
      </c>
      <c r="E30" s="79" t="s">
        <v>174</v>
      </c>
      <c r="F30" s="36" t="s">
        <v>418</v>
      </c>
      <c r="G30" s="12" t="s">
        <v>416</v>
      </c>
      <c r="H30" s="36">
        <v>306780316</v>
      </c>
      <c r="I30" s="36" t="s">
        <v>175</v>
      </c>
      <c r="J30" s="36">
        <v>6</v>
      </c>
      <c r="K30" s="36">
        <v>277000</v>
      </c>
      <c r="L30" s="36">
        <v>1662</v>
      </c>
    </row>
    <row r="31" spans="1:12" ht="37.5" customHeight="1" x14ac:dyDescent="0.25">
      <c r="A31" s="77" t="s">
        <v>122</v>
      </c>
      <c r="B31" s="36" t="s">
        <v>20</v>
      </c>
      <c r="C31" s="12" t="s">
        <v>421</v>
      </c>
      <c r="D31" s="36" t="s">
        <v>171</v>
      </c>
      <c r="E31" s="79" t="s">
        <v>174</v>
      </c>
      <c r="F31" s="36" t="s">
        <v>420</v>
      </c>
      <c r="G31" s="12" t="s">
        <v>419</v>
      </c>
      <c r="H31" s="36">
        <v>204671804</v>
      </c>
      <c r="I31" s="36" t="s">
        <v>290</v>
      </c>
      <c r="J31" s="36">
        <v>500</v>
      </c>
      <c r="K31" s="36">
        <v>345</v>
      </c>
      <c r="L31" s="36">
        <v>172.5</v>
      </c>
    </row>
    <row r="32" spans="1:12" ht="37.5" customHeight="1" x14ac:dyDescent="0.25">
      <c r="A32" s="77" t="s">
        <v>123</v>
      </c>
      <c r="B32" s="36" t="s">
        <v>20</v>
      </c>
      <c r="C32" s="12" t="s">
        <v>423</v>
      </c>
      <c r="D32" s="36" t="s">
        <v>171</v>
      </c>
      <c r="E32" s="79" t="s">
        <v>174</v>
      </c>
      <c r="F32" s="36" t="s">
        <v>425</v>
      </c>
      <c r="G32" s="12" t="s">
        <v>422</v>
      </c>
      <c r="H32" s="36">
        <v>308117338</v>
      </c>
      <c r="I32" s="36" t="s">
        <v>290</v>
      </c>
      <c r="J32" s="36">
        <v>1</v>
      </c>
      <c r="K32" s="36">
        <v>1488000</v>
      </c>
      <c r="L32" s="36">
        <v>1488</v>
      </c>
    </row>
    <row r="33" spans="1:12" ht="61.5" customHeight="1" x14ac:dyDescent="0.25">
      <c r="A33" s="77" t="s">
        <v>124</v>
      </c>
      <c r="B33" s="36" t="s">
        <v>20</v>
      </c>
      <c r="C33" s="12" t="s">
        <v>332</v>
      </c>
      <c r="D33" s="36" t="s">
        <v>171</v>
      </c>
      <c r="E33" s="36" t="s">
        <v>331</v>
      </c>
      <c r="F33" s="36" t="s">
        <v>426</v>
      </c>
      <c r="G33" s="12" t="s">
        <v>424</v>
      </c>
      <c r="H33" s="36">
        <v>305907639</v>
      </c>
      <c r="I33" s="36" t="s">
        <v>403</v>
      </c>
      <c r="J33" s="36">
        <v>1</v>
      </c>
      <c r="K33" s="36">
        <v>8777436</v>
      </c>
      <c r="L33" s="36">
        <v>8777.4359999999997</v>
      </c>
    </row>
    <row r="34" spans="1:12" ht="37.5" customHeight="1" x14ac:dyDescent="0.25">
      <c r="A34" s="77" t="s">
        <v>125</v>
      </c>
      <c r="B34" s="36" t="s">
        <v>20</v>
      </c>
      <c r="C34" s="12" t="s">
        <v>428</v>
      </c>
      <c r="D34" s="36" t="s">
        <v>171</v>
      </c>
      <c r="E34" s="79" t="s">
        <v>174</v>
      </c>
      <c r="F34" s="36" t="s">
        <v>427</v>
      </c>
      <c r="G34" s="12" t="s">
        <v>285</v>
      </c>
      <c r="H34" s="36">
        <v>306665806</v>
      </c>
      <c r="I34" s="36" t="s">
        <v>290</v>
      </c>
      <c r="J34" s="36">
        <v>1</v>
      </c>
      <c r="K34" s="36">
        <v>2700000</v>
      </c>
      <c r="L34" s="36">
        <v>2700</v>
      </c>
    </row>
    <row r="35" spans="1:12" ht="37.5" customHeight="1" x14ac:dyDescent="0.25">
      <c r="A35" s="77" t="s">
        <v>126</v>
      </c>
      <c r="B35" s="36" t="s">
        <v>20</v>
      </c>
      <c r="C35" s="12" t="s">
        <v>430</v>
      </c>
      <c r="D35" s="36" t="s">
        <v>171</v>
      </c>
      <c r="E35" s="79" t="s">
        <v>174</v>
      </c>
      <c r="F35" s="36" t="s">
        <v>432</v>
      </c>
      <c r="G35" s="12" t="s">
        <v>429</v>
      </c>
      <c r="H35" s="36">
        <v>303728238</v>
      </c>
      <c r="I35" s="36" t="s">
        <v>290</v>
      </c>
      <c r="J35" s="36">
        <v>2</v>
      </c>
      <c r="K35" s="36">
        <v>36811</v>
      </c>
      <c r="L35" s="36">
        <v>73.622</v>
      </c>
    </row>
    <row r="36" spans="1:12" ht="37.5" customHeight="1" x14ac:dyDescent="0.25">
      <c r="A36" s="77" t="s">
        <v>127</v>
      </c>
      <c r="B36" s="36" t="s">
        <v>20</v>
      </c>
      <c r="C36" s="12" t="s">
        <v>434</v>
      </c>
      <c r="D36" s="36" t="s">
        <v>171</v>
      </c>
      <c r="E36" s="79" t="s">
        <v>174</v>
      </c>
      <c r="F36" s="36" t="s">
        <v>433</v>
      </c>
      <c r="G36" s="12" t="s">
        <v>431</v>
      </c>
      <c r="H36" s="36">
        <v>307210825</v>
      </c>
      <c r="I36" s="36" t="s">
        <v>407</v>
      </c>
      <c r="J36" s="36">
        <v>100</v>
      </c>
      <c r="K36" s="36">
        <v>6900</v>
      </c>
      <c r="L36" s="36">
        <v>690</v>
      </c>
    </row>
    <row r="37" spans="1:12" ht="37.5" customHeight="1" x14ac:dyDescent="0.25">
      <c r="A37" s="77" t="s">
        <v>128</v>
      </c>
      <c r="B37" s="36" t="s">
        <v>20</v>
      </c>
      <c r="C37" s="12" t="s">
        <v>436</v>
      </c>
      <c r="D37" s="36" t="s">
        <v>171</v>
      </c>
      <c r="E37" s="79" t="s">
        <v>174</v>
      </c>
      <c r="F37" s="36" t="s">
        <v>437</v>
      </c>
      <c r="G37" s="12" t="s">
        <v>435</v>
      </c>
      <c r="H37" s="36">
        <v>307485222</v>
      </c>
      <c r="I37" s="36" t="s">
        <v>290</v>
      </c>
      <c r="J37" s="36">
        <v>1</v>
      </c>
      <c r="K37" s="36">
        <v>68000</v>
      </c>
      <c r="L37" s="36">
        <v>68</v>
      </c>
    </row>
    <row r="38" spans="1:12" ht="37.5" customHeight="1" x14ac:dyDescent="0.25">
      <c r="A38" s="77" t="s">
        <v>129</v>
      </c>
      <c r="B38" s="36" t="s">
        <v>20</v>
      </c>
      <c r="C38" s="12" t="s">
        <v>440</v>
      </c>
      <c r="D38" s="36" t="s">
        <v>171</v>
      </c>
      <c r="E38" s="79" t="s">
        <v>174</v>
      </c>
      <c r="F38" s="36" t="s">
        <v>439</v>
      </c>
      <c r="G38" s="12" t="s">
        <v>438</v>
      </c>
      <c r="H38" s="36">
        <v>301766747</v>
      </c>
      <c r="I38" s="36" t="s">
        <v>290</v>
      </c>
      <c r="J38" s="36">
        <v>2</v>
      </c>
      <c r="K38" s="36">
        <v>36811</v>
      </c>
      <c r="L38" s="36">
        <v>73.622</v>
      </c>
    </row>
    <row r="39" spans="1:12" ht="37.5" customHeight="1" x14ac:dyDescent="0.25">
      <c r="A39" s="77" t="s">
        <v>130</v>
      </c>
      <c r="B39" s="36" t="s">
        <v>20</v>
      </c>
      <c r="C39" s="12" t="s">
        <v>443</v>
      </c>
      <c r="D39" s="36" t="s">
        <v>171</v>
      </c>
      <c r="E39" s="78" t="s">
        <v>169</v>
      </c>
      <c r="F39" s="36" t="s">
        <v>442</v>
      </c>
      <c r="G39" s="12" t="s">
        <v>441</v>
      </c>
      <c r="H39" s="36">
        <v>201678867</v>
      </c>
      <c r="I39" s="36" t="s">
        <v>338</v>
      </c>
      <c r="J39" s="36">
        <v>475</v>
      </c>
      <c r="K39" s="36">
        <v>162997.54999999999</v>
      </c>
      <c r="L39" s="36">
        <v>77423.835999999996</v>
      </c>
    </row>
    <row r="40" spans="1:12" ht="37.5" customHeight="1" x14ac:dyDescent="0.25">
      <c r="A40" s="77" t="s">
        <v>131</v>
      </c>
      <c r="B40" s="36" t="s">
        <v>20</v>
      </c>
      <c r="C40" s="12" t="s">
        <v>375</v>
      </c>
      <c r="D40" s="36" t="s">
        <v>171</v>
      </c>
      <c r="E40" s="78" t="s">
        <v>169</v>
      </c>
      <c r="F40" s="36" t="s">
        <v>445</v>
      </c>
      <c r="G40" s="12" t="s">
        <v>444</v>
      </c>
      <c r="H40" s="36">
        <v>305638965</v>
      </c>
      <c r="I40" s="36" t="s">
        <v>168</v>
      </c>
      <c r="J40" s="36">
        <v>1</v>
      </c>
      <c r="K40" s="36">
        <v>5020000</v>
      </c>
      <c r="L40" s="36">
        <v>5020</v>
      </c>
    </row>
    <row r="41" spans="1:12" ht="37.5" customHeight="1" x14ac:dyDescent="0.25">
      <c r="A41" s="77" t="s">
        <v>132</v>
      </c>
      <c r="B41" s="36" t="s">
        <v>20</v>
      </c>
      <c r="C41" s="12" t="s">
        <v>448</v>
      </c>
      <c r="D41" s="36" t="s">
        <v>171</v>
      </c>
      <c r="E41" s="79" t="s">
        <v>174</v>
      </c>
      <c r="F41" s="36" t="s">
        <v>447</v>
      </c>
      <c r="G41" s="12" t="s">
        <v>446</v>
      </c>
      <c r="H41" s="36">
        <v>305236406</v>
      </c>
      <c r="I41" s="36" t="s">
        <v>290</v>
      </c>
      <c r="J41" s="36">
        <v>15</v>
      </c>
      <c r="K41" s="36">
        <v>52700</v>
      </c>
      <c r="L41" s="36">
        <v>790.5</v>
      </c>
    </row>
    <row r="42" spans="1:12" ht="37.5" customHeight="1" x14ac:dyDescent="0.25">
      <c r="A42" s="77" t="s">
        <v>133</v>
      </c>
      <c r="B42" s="36" t="s">
        <v>20</v>
      </c>
      <c r="C42" s="12" t="s">
        <v>450</v>
      </c>
      <c r="D42" s="36" t="s">
        <v>171</v>
      </c>
      <c r="E42" s="78" t="s">
        <v>169</v>
      </c>
      <c r="F42" s="36" t="s">
        <v>451</v>
      </c>
      <c r="G42" s="12" t="s">
        <v>449</v>
      </c>
      <c r="H42" s="36">
        <v>202472894</v>
      </c>
      <c r="I42" s="36" t="s">
        <v>168</v>
      </c>
      <c r="J42" s="36">
        <v>1</v>
      </c>
      <c r="K42" s="36">
        <v>3000000</v>
      </c>
      <c r="L42" s="36">
        <v>3000</v>
      </c>
    </row>
    <row r="43" spans="1:12" ht="37.5" customHeight="1" x14ac:dyDescent="0.25">
      <c r="A43" s="77" t="s">
        <v>134</v>
      </c>
      <c r="B43" s="36" t="s">
        <v>20</v>
      </c>
      <c r="C43" s="12" t="s">
        <v>167</v>
      </c>
      <c r="D43" s="36" t="s">
        <v>171</v>
      </c>
      <c r="E43" s="78" t="s">
        <v>169</v>
      </c>
      <c r="F43" s="36" t="s">
        <v>452</v>
      </c>
      <c r="G43" s="12" t="s">
        <v>304</v>
      </c>
      <c r="H43" s="36">
        <v>207170293</v>
      </c>
      <c r="I43" s="36" t="s">
        <v>403</v>
      </c>
      <c r="J43" s="36">
        <v>1</v>
      </c>
      <c r="K43" s="36">
        <v>1050000</v>
      </c>
      <c r="L43" s="36">
        <v>1050</v>
      </c>
    </row>
    <row r="44" spans="1:12" ht="37.5" customHeight="1" x14ac:dyDescent="0.25">
      <c r="A44" s="77" t="s">
        <v>135</v>
      </c>
      <c r="B44" s="36" t="s">
        <v>20</v>
      </c>
      <c r="C44" s="12" t="s">
        <v>167</v>
      </c>
      <c r="D44" s="36" t="s">
        <v>171</v>
      </c>
      <c r="E44" s="78" t="s">
        <v>169</v>
      </c>
      <c r="F44" s="36" t="s">
        <v>453</v>
      </c>
      <c r="G44" s="12" t="s">
        <v>304</v>
      </c>
      <c r="H44" s="36">
        <v>207170293</v>
      </c>
      <c r="I44" s="36" t="s">
        <v>403</v>
      </c>
      <c r="J44" s="36">
        <v>1</v>
      </c>
      <c r="K44" s="36">
        <v>2800000</v>
      </c>
      <c r="L44" s="36">
        <v>2800</v>
      </c>
    </row>
    <row r="45" spans="1:12" ht="37.5" customHeight="1" x14ac:dyDescent="0.25">
      <c r="A45" s="77" t="s">
        <v>136</v>
      </c>
      <c r="B45" s="36" t="s">
        <v>20</v>
      </c>
      <c r="C45" s="12" t="s">
        <v>167</v>
      </c>
      <c r="D45" s="36" t="s">
        <v>171</v>
      </c>
      <c r="E45" s="78" t="s">
        <v>169</v>
      </c>
      <c r="F45" s="36" t="s">
        <v>454</v>
      </c>
      <c r="G45" s="12" t="s">
        <v>304</v>
      </c>
      <c r="H45" s="36">
        <v>207170293</v>
      </c>
      <c r="I45" s="36" t="s">
        <v>403</v>
      </c>
      <c r="J45" s="36">
        <v>1</v>
      </c>
      <c r="K45" s="36">
        <v>1250000</v>
      </c>
      <c r="L45" s="36">
        <v>1250</v>
      </c>
    </row>
    <row r="46" spans="1:12" ht="37.5" customHeight="1" x14ac:dyDescent="0.25">
      <c r="A46" s="77" t="s">
        <v>137</v>
      </c>
      <c r="B46" s="36" t="s">
        <v>20</v>
      </c>
      <c r="C46" s="12" t="s">
        <v>167</v>
      </c>
      <c r="D46" s="36" t="s">
        <v>165</v>
      </c>
      <c r="E46" s="78" t="s">
        <v>169</v>
      </c>
      <c r="F46" s="119" t="s">
        <v>286</v>
      </c>
      <c r="G46" s="12" t="s">
        <v>166</v>
      </c>
      <c r="H46" s="36">
        <v>600534362</v>
      </c>
      <c r="I46" s="36" t="s">
        <v>168</v>
      </c>
      <c r="J46" s="36">
        <v>1</v>
      </c>
      <c r="K46" s="36">
        <v>5780000</v>
      </c>
      <c r="L46" s="36">
        <v>5780</v>
      </c>
    </row>
    <row r="47" spans="1:12" ht="37.5" customHeight="1" x14ac:dyDescent="0.25">
      <c r="A47" s="77" t="s">
        <v>138</v>
      </c>
      <c r="B47" s="36" t="s">
        <v>20</v>
      </c>
      <c r="C47" s="12" t="s">
        <v>167</v>
      </c>
      <c r="D47" s="36" t="s">
        <v>165</v>
      </c>
      <c r="E47" s="78" t="s">
        <v>169</v>
      </c>
      <c r="F47" s="36" t="s">
        <v>287</v>
      </c>
      <c r="G47" s="12" t="s">
        <v>166</v>
      </c>
      <c r="H47" s="36">
        <v>600534362</v>
      </c>
      <c r="I47" s="36" t="s">
        <v>168</v>
      </c>
      <c r="J47" s="36">
        <v>1</v>
      </c>
      <c r="K47" s="36">
        <v>2550000</v>
      </c>
      <c r="L47" s="36">
        <v>2550</v>
      </c>
    </row>
    <row r="48" spans="1:12" ht="37.5" customHeight="1" x14ac:dyDescent="0.25">
      <c r="A48" s="77" t="s">
        <v>139</v>
      </c>
      <c r="B48" s="36" t="s">
        <v>20</v>
      </c>
      <c r="C48" s="12" t="s">
        <v>289</v>
      </c>
      <c r="D48" s="36" t="s">
        <v>165</v>
      </c>
      <c r="E48" s="79" t="s">
        <v>174</v>
      </c>
      <c r="F48" s="36" t="s">
        <v>288</v>
      </c>
      <c r="G48" s="12" t="s">
        <v>285</v>
      </c>
      <c r="H48" s="36">
        <v>306665806</v>
      </c>
      <c r="I48" s="36" t="s">
        <v>290</v>
      </c>
      <c r="J48" s="36">
        <v>2</v>
      </c>
      <c r="K48" s="36">
        <v>3000000</v>
      </c>
      <c r="L48" s="36">
        <v>6000</v>
      </c>
    </row>
    <row r="49" spans="1:12" ht="37.5" customHeight="1" x14ac:dyDescent="0.25">
      <c r="A49" s="77" t="s">
        <v>140</v>
      </c>
      <c r="B49" s="36" t="s">
        <v>20</v>
      </c>
      <c r="C49" s="12" t="s">
        <v>293</v>
      </c>
      <c r="D49" s="36" t="s">
        <v>165</v>
      </c>
      <c r="E49" s="78" t="s">
        <v>169</v>
      </c>
      <c r="F49" s="36" t="s">
        <v>292</v>
      </c>
      <c r="G49" s="12" t="s">
        <v>291</v>
      </c>
      <c r="H49" s="36">
        <v>201678867</v>
      </c>
      <c r="I49" s="36" t="s">
        <v>168</v>
      </c>
      <c r="J49" s="36">
        <v>1</v>
      </c>
      <c r="K49" s="36">
        <v>4230000</v>
      </c>
      <c r="L49" s="36">
        <v>4230</v>
      </c>
    </row>
    <row r="50" spans="1:12" ht="37.5" customHeight="1" x14ac:dyDescent="0.25">
      <c r="A50" s="77" t="s">
        <v>141</v>
      </c>
      <c r="B50" s="36" t="s">
        <v>20</v>
      </c>
      <c r="C50" s="12" t="s">
        <v>167</v>
      </c>
      <c r="D50" s="36" t="s">
        <v>165</v>
      </c>
      <c r="E50" s="78" t="s">
        <v>169</v>
      </c>
      <c r="F50" s="36" t="s">
        <v>294</v>
      </c>
      <c r="G50" s="12" t="s">
        <v>166</v>
      </c>
      <c r="H50" s="36">
        <v>600534362</v>
      </c>
      <c r="I50" s="36" t="s">
        <v>168</v>
      </c>
      <c r="J50" s="36">
        <v>1</v>
      </c>
      <c r="K50" s="36">
        <v>1080000</v>
      </c>
      <c r="L50" s="36">
        <v>1080</v>
      </c>
    </row>
    <row r="51" spans="1:12" ht="37.5" customHeight="1" x14ac:dyDescent="0.25">
      <c r="A51" s="77" t="s">
        <v>142</v>
      </c>
      <c r="B51" s="36" t="s">
        <v>20</v>
      </c>
      <c r="C51" s="12" t="s">
        <v>296</v>
      </c>
      <c r="D51" s="36" t="s">
        <v>165</v>
      </c>
      <c r="E51" s="78" t="s">
        <v>169</v>
      </c>
      <c r="F51" s="36" t="s">
        <v>297</v>
      </c>
      <c r="G51" s="12" t="s">
        <v>295</v>
      </c>
      <c r="H51" s="36">
        <v>200638670</v>
      </c>
      <c r="I51" s="36" t="s">
        <v>168</v>
      </c>
      <c r="J51" s="36">
        <v>1</v>
      </c>
      <c r="K51" s="36">
        <v>168000</v>
      </c>
      <c r="L51" s="36">
        <v>168</v>
      </c>
    </row>
    <row r="52" spans="1:12" ht="37.5" customHeight="1" x14ac:dyDescent="0.25">
      <c r="A52" s="77" t="s">
        <v>143</v>
      </c>
      <c r="B52" s="36" t="s">
        <v>20</v>
      </c>
      <c r="C52" s="12" t="s">
        <v>299</v>
      </c>
      <c r="D52" s="36" t="s">
        <v>165</v>
      </c>
      <c r="E52" s="79" t="s">
        <v>174</v>
      </c>
      <c r="F52" s="120" t="s">
        <v>301</v>
      </c>
      <c r="G52" s="12" t="s">
        <v>298</v>
      </c>
      <c r="H52" s="36">
        <v>205101933</v>
      </c>
      <c r="I52" s="36" t="s">
        <v>175</v>
      </c>
      <c r="J52" s="36">
        <v>2000</v>
      </c>
      <c r="K52" s="36">
        <v>1650</v>
      </c>
      <c r="L52" s="36">
        <v>3300</v>
      </c>
    </row>
    <row r="53" spans="1:12" ht="37.5" customHeight="1" x14ac:dyDescent="0.25">
      <c r="A53" s="77" t="s">
        <v>144</v>
      </c>
      <c r="B53" s="36" t="s">
        <v>20</v>
      </c>
      <c r="C53" s="12" t="s">
        <v>303</v>
      </c>
      <c r="D53" s="36" t="s">
        <v>165</v>
      </c>
      <c r="E53" s="78" t="s">
        <v>169</v>
      </c>
      <c r="F53" s="36" t="s">
        <v>302</v>
      </c>
      <c r="G53" s="12" t="s">
        <v>300</v>
      </c>
      <c r="H53" s="36">
        <v>201440547</v>
      </c>
      <c r="I53" s="36" t="s">
        <v>168</v>
      </c>
      <c r="J53" s="36">
        <v>1</v>
      </c>
      <c r="K53" s="36">
        <v>3000000</v>
      </c>
      <c r="L53" s="36">
        <v>3000</v>
      </c>
    </row>
    <row r="54" spans="1:12" ht="37.5" customHeight="1" x14ac:dyDescent="0.25">
      <c r="A54" s="77" t="s">
        <v>145</v>
      </c>
      <c r="B54" s="36" t="s">
        <v>20</v>
      </c>
      <c r="C54" s="12" t="s">
        <v>167</v>
      </c>
      <c r="D54" s="36" t="s">
        <v>165</v>
      </c>
      <c r="E54" s="78" t="s">
        <v>169</v>
      </c>
      <c r="F54" s="121" t="s">
        <v>305</v>
      </c>
      <c r="G54" s="12" t="s">
        <v>304</v>
      </c>
      <c r="H54" s="36">
        <v>207170293</v>
      </c>
      <c r="I54" s="36" t="s">
        <v>168</v>
      </c>
      <c r="J54" s="36">
        <v>1</v>
      </c>
      <c r="K54" s="36">
        <v>2500000</v>
      </c>
      <c r="L54" s="36">
        <v>2500</v>
      </c>
    </row>
    <row r="55" spans="1:12" ht="37.5" customHeight="1" x14ac:dyDescent="0.25">
      <c r="A55" s="77" t="s">
        <v>146</v>
      </c>
      <c r="B55" s="36" t="s">
        <v>20</v>
      </c>
      <c r="C55" s="12" t="s">
        <v>167</v>
      </c>
      <c r="D55" s="36" t="s">
        <v>165</v>
      </c>
      <c r="E55" s="79" t="s">
        <v>174</v>
      </c>
      <c r="F55" s="36" t="s">
        <v>306</v>
      </c>
      <c r="G55" s="12" t="s">
        <v>166</v>
      </c>
      <c r="H55" s="36">
        <v>600534362</v>
      </c>
      <c r="I55" s="36" t="s">
        <v>168</v>
      </c>
      <c r="J55" s="36">
        <v>1</v>
      </c>
      <c r="K55" s="36">
        <v>5850000</v>
      </c>
      <c r="L55" s="36">
        <v>5850</v>
      </c>
    </row>
    <row r="56" spans="1:12" ht="37.5" customHeight="1" x14ac:dyDescent="0.25">
      <c r="A56" s="77" t="s">
        <v>147</v>
      </c>
      <c r="B56" s="36" t="s">
        <v>20</v>
      </c>
      <c r="C56" s="12" t="s">
        <v>307</v>
      </c>
      <c r="D56" s="36" t="s">
        <v>165</v>
      </c>
      <c r="E56" s="79" t="s">
        <v>174</v>
      </c>
      <c r="F56" s="36" t="s">
        <v>308</v>
      </c>
      <c r="G56" s="12" t="s">
        <v>298</v>
      </c>
      <c r="H56" s="36">
        <v>205101933</v>
      </c>
      <c r="I56" s="36" t="s">
        <v>185</v>
      </c>
      <c r="J56" s="36">
        <v>1932</v>
      </c>
      <c r="K56" s="36">
        <v>1860</v>
      </c>
      <c r="L56" s="36">
        <v>3593.52</v>
      </c>
    </row>
    <row r="57" spans="1:12" ht="37.5" customHeight="1" x14ac:dyDescent="0.25">
      <c r="A57" s="77" t="s">
        <v>148</v>
      </c>
      <c r="B57" s="36" t="s">
        <v>20</v>
      </c>
      <c r="C57" s="12" t="s">
        <v>311</v>
      </c>
      <c r="D57" s="36" t="s">
        <v>165</v>
      </c>
      <c r="E57" s="78" t="s">
        <v>169</v>
      </c>
      <c r="F57" s="36" t="s">
        <v>310</v>
      </c>
      <c r="G57" s="12" t="s">
        <v>309</v>
      </c>
      <c r="H57" s="36">
        <v>305638965</v>
      </c>
      <c r="I57" s="36" t="s">
        <v>168</v>
      </c>
      <c r="J57" s="36">
        <v>1</v>
      </c>
      <c r="K57" s="36">
        <v>270000000</v>
      </c>
      <c r="L57" s="36">
        <v>270000</v>
      </c>
    </row>
    <row r="58" spans="1:12" ht="37.5" customHeight="1" x14ac:dyDescent="0.25">
      <c r="A58" s="77" t="s">
        <v>149</v>
      </c>
      <c r="B58" s="36" t="s">
        <v>20</v>
      </c>
      <c r="C58" s="12" t="s">
        <v>313</v>
      </c>
      <c r="D58" s="36" t="s">
        <v>165</v>
      </c>
      <c r="E58" s="78" t="s">
        <v>169</v>
      </c>
      <c r="F58" s="36" t="s">
        <v>317</v>
      </c>
      <c r="G58" s="12" t="s">
        <v>312</v>
      </c>
      <c r="H58" s="36">
        <v>202898940</v>
      </c>
      <c r="I58" s="36" t="s">
        <v>314</v>
      </c>
      <c r="J58" s="36">
        <v>1000</v>
      </c>
      <c r="K58" s="36">
        <v>2070</v>
      </c>
      <c r="L58" s="36">
        <v>2070</v>
      </c>
    </row>
    <row r="59" spans="1:12" ht="37.5" customHeight="1" x14ac:dyDescent="0.25">
      <c r="A59" s="77" t="s">
        <v>150</v>
      </c>
      <c r="B59" s="36" t="s">
        <v>20</v>
      </c>
      <c r="C59" s="12" t="s">
        <v>318</v>
      </c>
      <c r="D59" s="36" t="s">
        <v>165</v>
      </c>
      <c r="E59" s="36" t="s">
        <v>323</v>
      </c>
      <c r="F59" s="36" t="s">
        <v>319</v>
      </c>
      <c r="G59" s="12" t="s">
        <v>315</v>
      </c>
      <c r="H59" s="36">
        <v>307387233</v>
      </c>
      <c r="I59" s="36" t="s">
        <v>316</v>
      </c>
      <c r="J59" s="36">
        <v>2</v>
      </c>
      <c r="K59" s="36">
        <v>985000</v>
      </c>
      <c r="L59" s="36">
        <v>1970</v>
      </c>
    </row>
    <row r="60" spans="1:12" ht="48" customHeight="1" x14ac:dyDescent="0.25">
      <c r="A60" s="77" t="s">
        <v>151</v>
      </c>
      <c r="B60" s="36" t="s">
        <v>20</v>
      </c>
      <c r="C60" s="12" t="s">
        <v>322</v>
      </c>
      <c r="D60" s="36" t="s">
        <v>165</v>
      </c>
      <c r="E60" s="36" t="s">
        <v>323</v>
      </c>
      <c r="F60" s="36" t="s">
        <v>321</v>
      </c>
      <c r="G60" s="12" t="s">
        <v>320</v>
      </c>
      <c r="H60" s="36">
        <v>203366731</v>
      </c>
      <c r="I60" s="36" t="s">
        <v>290</v>
      </c>
      <c r="J60" s="36">
        <v>7</v>
      </c>
      <c r="K60" s="36">
        <v>766000</v>
      </c>
      <c r="L60" s="36">
        <v>5362</v>
      </c>
    </row>
    <row r="61" spans="1:12" ht="37.5" customHeight="1" x14ac:dyDescent="0.25">
      <c r="A61" s="77" t="s">
        <v>152</v>
      </c>
      <c r="B61" s="36" t="s">
        <v>20</v>
      </c>
      <c r="C61" s="12" t="s">
        <v>307</v>
      </c>
      <c r="D61" s="36" t="s">
        <v>165</v>
      </c>
      <c r="E61" s="79" t="s">
        <v>174</v>
      </c>
      <c r="F61" s="36" t="s">
        <v>324</v>
      </c>
      <c r="G61" s="12" t="s">
        <v>298</v>
      </c>
      <c r="H61" s="36">
        <v>205101933</v>
      </c>
      <c r="I61" s="36" t="s">
        <v>185</v>
      </c>
      <c r="J61" s="36">
        <v>3000</v>
      </c>
      <c r="K61" s="36">
        <v>1860</v>
      </c>
      <c r="L61" s="36">
        <v>5580</v>
      </c>
    </row>
    <row r="62" spans="1:12" ht="37.5" customHeight="1" x14ac:dyDescent="0.25">
      <c r="A62" s="77" t="s">
        <v>153</v>
      </c>
      <c r="B62" s="36" t="s">
        <v>20</v>
      </c>
      <c r="C62" s="12" t="s">
        <v>326</v>
      </c>
      <c r="D62" s="36" t="s">
        <v>165</v>
      </c>
      <c r="E62" s="79" t="s">
        <v>174</v>
      </c>
      <c r="F62" s="36" t="s">
        <v>327</v>
      </c>
      <c r="G62" s="12" t="s">
        <v>325</v>
      </c>
      <c r="H62" s="36">
        <v>302638453</v>
      </c>
      <c r="I62" s="36" t="s">
        <v>185</v>
      </c>
      <c r="J62" s="36">
        <v>50</v>
      </c>
      <c r="K62" s="36">
        <v>18000</v>
      </c>
      <c r="L62" s="36">
        <v>900</v>
      </c>
    </row>
    <row r="63" spans="1:12" ht="37.5" customHeight="1" x14ac:dyDescent="0.25">
      <c r="A63" s="77" t="s">
        <v>154</v>
      </c>
      <c r="B63" s="36" t="s">
        <v>20</v>
      </c>
      <c r="C63" s="12" t="s">
        <v>307</v>
      </c>
      <c r="D63" s="36" t="s">
        <v>165</v>
      </c>
      <c r="E63" s="79" t="s">
        <v>174</v>
      </c>
      <c r="F63" s="36" t="s">
        <v>328</v>
      </c>
      <c r="G63" s="12" t="s">
        <v>298</v>
      </c>
      <c r="H63" s="36">
        <v>205101933</v>
      </c>
      <c r="I63" s="36" t="s">
        <v>185</v>
      </c>
      <c r="J63" s="36">
        <v>1110</v>
      </c>
      <c r="K63" s="36">
        <v>1860</v>
      </c>
      <c r="L63" s="36">
        <v>2064.6</v>
      </c>
    </row>
    <row r="64" spans="1:12" ht="37.5" customHeight="1" x14ac:dyDescent="0.25">
      <c r="A64" s="77" t="s">
        <v>155</v>
      </c>
      <c r="B64" s="36" t="s">
        <v>20</v>
      </c>
      <c r="C64" s="12" t="s">
        <v>332</v>
      </c>
      <c r="D64" s="36" t="s">
        <v>165</v>
      </c>
      <c r="E64" s="36" t="s">
        <v>331</v>
      </c>
      <c r="F64" s="36" t="s">
        <v>330</v>
      </c>
      <c r="G64" s="12" t="s">
        <v>329</v>
      </c>
      <c r="H64" s="36">
        <v>305907639</v>
      </c>
      <c r="I64" s="36" t="s">
        <v>185</v>
      </c>
      <c r="J64" s="36">
        <v>1</v>
      </c>
      <c r="K64" s="36">
        <v>8975694</v>
      </c>
      <c r="L64" s="36">
        <v>8975.6939999999995</v>
      </c>
    </row>
    <row r="65" spans="1:12" ht="37.5" customHeight="1" x14ac:dyDescent="0.25">
      <c r="A65" s="77" t="s">
        <v>156</v>
      </c>
      <c r="B65" s="36" t="s">
        <v>20</v>
      </c>
      <c r="C65" s="12" t="s">
        <v>318</v>
      </c>
      <c r="D65" s="36" t="s">
        <v>165</v>
      </c>
      <c r="E65" s="36" t="s">
        <v>323</v>
      </c>
      <c r="F65" s="36" t="s">
        <v>334</v>
      </c>
      <c r="G65" s="12" t="s">
        <v>333</v>
      </c>
      <c r="H65" s="36">
        <v>205804019</v>
      </c>
      <c r="I65" s="36" t="s">
        <v>316</v>
      </c>
      <c r="J65" s="36">
        <v>1</v>
      </c>
      <c r="K65" s="36">
        <v>1658000</v>
      </c>
      <c r="L65" s="36">
        <v>1658</v>
      </c>
    </row>
    <row r="66" spans="1:12" ht="37.5" customHeight="1" x14ac:dyDescent="0.25">
      <c r="A66" s="77" t="s">
        <v>157</v>
      </c>
      <c r="B66" s="36" t="s">
        <v>20</v>
      </c>
      <c r="C66" s="12" t="s">
        <v>337</v>
      </c>
      <c r="D66" s="36" t="s">
        <v>165</v>
      </c>
      <c r="E66" s="79" t="s">
        <v>174</v>
      </c>
      <c r="F66" s="36" t="s">
        <v>336</v>
      </c>
      <c r="G66" s="12" t="s">
        <v>335</v>
      </c>
      <c r="H66" s="36">
        <v>304415950</v>
      </c>
      <c r="I66" s="36" t="s">
        <v>290</v>
      </c>
      <c r="J66" s="36">
        <v>2</v>
      </c>
      <c r="K66" s="36">
        <v>369900</v>
      </c>
      <c r="L66" s="36">
        <v>739.8</v>
      </c>
    </row>
    <row r="67" spans="1:12" ht="37.5" customHeight="1" x14ac:dyDescent="0.25">
      <c r="A67" s="77" t="s">
        <v>158</v>
      </c>
      <c r="B67" s="36" t="s">
        <v>20</v>
      </c>
      <c r="C67" s="12" t="s">
        <v>340</v>
      </c>
      <c r="D67" s="36" t="s">
        <v>165</v>
      </c>
      <c r="E67" s="78" t="s">
        <v>169</v>
      </c>
      <c r="F67" s="36" t="s">
        <v>339</v>
      </c>
      <c r="G67" s="12" t="s">
        <v>291</v>
      </c>
      <c r="H67" s="36">
        <v>201678867</v>
      </c>
      <c r="I67" s="36" t="s">
        <v>338</v>
      </c>
      <c r="J67" s="36">
        <v>122</v>
      </c>
      <c r="K67" s="36">
        <v>162997.54999999999</v>
      </c>
      <c r="L67" s="36">
        <v>19885.7</v>
      </c>
    </row>
    <row r="68" spans="1:12" ht="37.5" customHeight="1" x14ac:dyDescent="0.25">
      <c r="A68" s="77" t="s">
        <v>159</v>
      </c>
      <c r="B68" s="36" t="s">
        <v>20</v>
      </c>
      <c r="C68" s="12" t="s">
        <v>167</v>
      </c>
      <c r="D68" s="36" t="s">
        <v>165</v>
      </c>
      <c r="E68" s="78" t="s">
        <v>169</v>
      </c>
      <c r="F68" s="36" t="s">
        <v>342</v>
      </c>
      <c r="G68" s="12" t="s">
        <v>341</v>
      </c>
      <c r="H68" s="36">
        <v>600534362</v>
      </c>
      <c r="I68" s="36" t="s">
        <v>168</v>
      </c>
      <c r="J68" s="36">
        <v>1</v>
      </c>
      <c r="K68" s="36">
        <v>40774000</v>
      </c>
      <c r="L68" s="36">
        <v>40774</v>
      </c>
    </row>
    <row r="69" spans="1:12" ht="37.5" customHeight="1" x14ac:dyDescent="0.25">
      <c r="A69" s="77" t="s">
        <v>160</v>
      </c>
      <c r="B69" s="36" t="s">
        <v>20</v>
      </c>
      <c r="C69" s="12" t="s">
        <v>345</v>
      </c>
      <c r="D69" s="36" t="s">
        <v>165</v>
      </c>
      <c r="E69" s="78" t="s">
        <v>169</v>
      </c>
      <c r="F69" s="36" t="s">
        <v>344</v>
      </c>
      <c r="G69" s="12" t="s">
        <v>343</v>
      </c>
      <c r="H69" s="36">
        <v>207027936</v>
      </c>
      <c r="I69" s="36" t="s">
        <v>168</v>
      </c>
      <c r="J69" s="36">
        <v>1</v>
      </c>
      <c r="K69" s="36">
        <v>1528000</v>
      </c>
      <c r="L69" s="36">
        <v>1528</v>
      </c>
    </row>
    <row r="70" spans="1:12" ht="37.5" customHeight="1" x14ac:dyDescent="0.25">
      <c r="A70" s="77" t="s">
        <v>161</v>
      </c>
      <c r="B70" s="36" t="s">
        <v>20</v>
      </c>
      <c r="C70" s="12" t="s">
        <v>167</v>
      </c>
      <c r="D70" s="36" t="s">
        <v>165</v>
      </c>
      <c r="E70" s="78" t="s">
        <v>169</v>
      </c>
      <c r="F70" s="36" t="s">
        <v>346</v>
      </c>
      <c r="G70" s="12" t="s">
        <v>304</v>
      </c>
      <c r="H70" s="36">
        <v>207170293</v>
      </c>
      <c r="I70" s="36" t="s">
        <v>168</v>
      </c>
      <c r="J70" s="36">
        <v>1</v>
      </c>
      <c r="K70" s="36">
        <v>500000</v>
      </c>
      <c r="L70" s="36">
        <v>500</v>
      </c>
    </row>
    <row r="71" spans="1:12" ht="37.5" customHeight="1" x14ac:dyDescent="0.25">
      <c r="A71" s="77" t="s">
        <v>162</v>
      </c>
      <c r="B71" s="36" t="s">
        <v>20</v>
      </c>
      <c r="C71" s="12" t="s">
        <v>296</v>
      </c>
      <c r="D71" s="36" t="s">
        <v>165</v>
      </c>
      <c r="E71" s="78" t="s">
        <v>169</v>
      </c>
      <c r="F71" s="36" t="s">
        <v>349</v>
      </c>
      <c r="G71" s="12" t="s">
        <v>347</v>
      </c>
      <c r="H71" s="36">
        <v>200638670</v>
      </c>
      <c r="I71" s="36" t="s">
        <v>168</v>
      </c>
      <c r="J71" s="36">
        <v>1</v>
      </c>
      <c r="K71" s="36">
        <v>168000</v>
      </c>
      <c r="L71" s="36">
        <v>168</v>
      </c>
    </row>
    <row r="72" spans="1:12" ht="37.5" customHeight="1" x14ac:dyDescent="0.25">
      <c r="A72" s="77" t="s">
        <v>163</v>
      </c>
      <c r="B72" s="36" t="s">
        <v>20</v>
      </c>
      <c r="C72" s="12" t="s">
        <v>350</v>
      </c>
      <c r="D72" s="36" t="s">
        <v>165</v>
      </c>
      <c r="E72" s="78" t="s">
        <v>169</v>
      </c>
      <c r="F72" s="36" t="s">
        <v>351</v>
      </c>
      <c r="G72" s="12" t="s">
        <v>348</v>
      </c>
      <c r="H72" s="36">
        <v>206968834</v>
      </c>
      <c r="I72" s="36" t="s">
        <v>168</v>
      </c>
      <c r="J72" s="36">
        <v>1</v>
      </c>
      <c r="K72" s="36">
        <v>5707800</v>
      </c>
      <c r="L72" s="36">
        <v>5707.8</v>
      </c>
    </row>
    <row r="73" spans="1:12" ht="37.5" customHeight="1" x14ac:dyDescent="0.25">
      <c r="A73" s="77" t="s">
        <v>164</v>
      </c>
      <c r="B73" s="36" t="s">
        <v>20</v>
      </c>
      <c r="C73" s="12" t="s">
        <v>352</v>
      </c>
      <c r="D73" s="36" t="s">
        <v>165</v>
      </c>
      <c r="E73" s="78" t="s">
        <v>169</v>
      </c>
      <c r="F73" s="36" t="s">
        <v>353</v>
      </c>
      <c r="G73" s="12" t="s">
        <v>354</v>
      </c>
      <c r="H73" s="36">
        <v>203366731</v>
      </c>
      <c r="I73" s="36" t="s">
        <v>168</v>
      </c>
      <c r="J73" s="36">
        <v>1</v>
      </c>
      <c r="K73" s="36">
        <v>1572320</v>
      </c>
      <c r="L73" s="36">
        <v>1572.3</v>
      </c>
    </row>
    <row r="74" spans="1:12" ht="37.5" customHeight="1" x14ac:dyDescent="0.25">
      <c r="A74" s="77" t="s">
        <v>483</v>
      </c>
      <c r="B74" s="128" t="s">
        <v>21</v>
      </c>
      <c r="C74" s="221" t="s">
        <v>540</v>
      </c>
      <c r="D74" s="36" t="s">
        <v>171</v>
      </c>
      <c r="E74" s="129" t="s">
        <v>174</v>
      </c>
      <c r="F74" s="128" t="s">
        <v>541</v>
      </c>
      <c r="G74" s="127" t="s">
        <v>522</v>
      </c>
      <c r="H74" s="128">
        <v>306089114</v>
      </c>
      <c r="I74" s="128" t="s">
        <v>360</v>
      </c>
      <c r="J74" s="128">
        <v>50</v>
      </c>
      <c r="K74" s="128">
        <v>23500</v>
      </c>
      <c r="L74" s="128">
        <v>1175</v>
      </c>
    </row>
    <row r="75" spans="1:12" ht="37.5" customHeight="1" x14ac:dyDescent="0.25">
      <c r="A75" s="77" t="s">
        <v>484</v>
      </c>
      <c r="B75" s="128" t="s">
        <v>21</v>
      </c>
      <c r="C75" s="127" t="s">
        <v>543</v>
      </c>
      <c r="D75" s="36" t="s">
        <v>171</v>
      </c>
      <c r="E75" s="129" t="s">
        <v>544</v>
      </c>
      <c r="F75" s="128" t="s">
        <v>542</v>
      </c>
      <c r="G75" s="127" t="s">
        <v>446</v>
      </c>
      <c r="H75" s="128">
        <v>305236406</v>
      </c>
      <c r="I75" s="128" t="s">
        <v>290</v>
      </c>
      <c r="J75" s="128">
        <v>20</v>
      </c>
      <c r="K75" s="128">
        <v>7800</v>
      </c>
      <c r="L75" s="128">
        <v>1560</v>
      </c>
    </row>
    <row r="76" spans="1:12" ht="37.5" customHeight="1" x14ac:dyDescent="0.25">
      <c r="A76" s="77" t="s">
        <v>485</v>
      </c>
      <c r="B76" s="128" t="s">
        <v>21</v>
      </c>
      <c r="C76" s="127" t="s">
        <v>545</v>
      </c>
      <c r="D76" s="36" t="s">
        <v>171</v>
      </c>
      <c r="E76" s="129" t="s">
        <v>174</v>
      </c>
      <c r="F76" s="128" t="s">
        <v>546</v>
      </c>
      <c r="G76" s="127" t="s">
        <v>523</v>
      </c>
      <c r="H76" s="128">
        <v>305896504</v>
      </c>
      <c r="I76" s="128" t="s">
        <v>360</v>
      </c>
      <c r="J76" s="128">
        <v>100</v>
      </c>
      <c r="K76" s="128">
        <v>9700</v>
      </c>
      <c r="L76" s="128">
        <v>970</v>
      </c>
    </row>
    <row r="77" spans="1:12" ht="37.5" customHeight="1" x14ac:dyDescent="0.25">
      <c r="A77" s="77" t="s">
        <v>486</v>
      </c>
      <c r="B77" s="128" t="s">
        <v>21</v>
      </c>
      <c r="C77" s="127" t="s">
        <v>547</v>
      </c>
      <c r="D77" s="36" t="s">
        <v>171</v>
      </c>
      <c r="E77" s="129" t="s">
        <v>174</v>
      </c>
      <c r="F77" s="128" t="s">
        <v>548</v>
      </c>
      <c r="G77" s="127" t="s">
        <v>524</v>
      </c>
      <c r="H77" s="128">
        <v>206782767</v>
      </c>
      <c r="I77" s="128" t="s">
        <v>360</v>
      </c>
      <c r="J77" s="128">
        <v>55</v>
      </c>
      <c r="K77" s="128">
        <v>43930</v>
      </c>
      <c r="L77" s="128">
        <v>2416.1999999999998</v>
      </c>
    </row>
    <row r="78" spans="1:12" ht="37.5" customHeight="1" x14ac:dyDescent="0.25">
      <c r="A78" s="77" t="s">
        <v>487</v>
      </c>
      <c r="B78" s="128" t="s">
        <v>21</v>
      </c>
      <c r="C78" s="127" t="s">
        <v>547</v>
      </c>
      <c r="D78" s="36" t="s">
        <v>171</v>
      </c>
      <c r="E78" s="129" t="s">
        <v>174</v>
      </c>
      <c r="F78" s="128" t="s">
        <v>549</v>
      </c>
      <c r="G78" s="127" t="s">
        <v>358</v>
      </c>
      <c r="H78" s="128">
        <v>202660390</v>
      </c>
      <c r="I78" s="128" t="s">
        <v>360</v>
      </c>
      <c r="J78" s="128">
        <v>100</v>
      </c>
      <c r="K78" s="128">
        <v>26155</v>
      </c>
      <c r="L78" s="128">
        <v>2615.5</v>
      </c>
    </row>
    <row r="79" spans="1:12" ht="58.5" customHeight="1" x14ac:dyDescent="0.25">
      <c r="A79" s="77" t="s">
        <v>488</v>
      </c>
      <c r="B79" s="128" t="s">
        <v>21</v>
      </c>
      <c r="C79" s="127" t="s">
        <v>550</v>
      </c>
      <c r="D79" s="36" t="s">
        <v>171</v>
      </c>
      <c r="E79" s="36" t="s">
        <v>331</v>
      </c>
      <c r="F79" s="128" t="s">
        <v>551</v>
      </c>
      <c r="G79" s="127" t="s">
        <v>525</v>
      </c>
      <c r="H79" s="128">
        <v>305109680</v>
      </c>
      <c r="I79" s="128" t="s">
        <v>290</v>
      </c>
      <c r="J79" s="128">
        <v>19</v>
      </c>
      <c r="K79" s="128">
        <v>260000</v>
      </c>
      <c r="L79" s="128">
        <v>4940</v>
      </c>
    </row>
    <row r="80" spans="1:12" ht="37.5" customHeight="1" x14ac:dyDescent="0.25">
      <c r="A80" s="77" t="s">
        <v>489</v>
      </c>
      <c r="B80" s="128" t="s">
        <v>21</v>
      </c>
      <c r="C80" s="127" t="s">
        <v>552</v>
      </c>
      <c r="D80" s="36" t="s">
        <v>171</v>
      </c>
      <c r="E80" s="129" t="s">
        <v>174</v>
      </c>
      <c r="F80" s="128" t="s">
        <v>553</v>
      </c>
      <c r="G80" s="127" t="s">
        <v>526</v>
      </c>
      <c r="H80" s="128">
        <v>305284704</v>
      </c>
      <c r="I80" s="128" t="s">
        <v>290</v>
      </c>
      <c r="J80" s="128">
        <v>12</v>
      </c>
      <c r="K80" s="128">
        <v>17000</v>
      </c>
      <c r="L80" s="128">
        <v>204</v>
      </c>
    </row>
    <row r="81" spans="1:12" ht="37.5" customHeight="1" x14ac:dyDescent="0.25">
      <c r="A81" s="77" t="s">
        <v>490</v>
      </c>
      <c r="B81" s="128" t="s">
        <v>21</v>
      </c>
      <c r="C81" s="127" t="s">
        <v>554</v>
      </c>
      <c r="D81" s="36" t="s">
        <v>171</v>
      </c>
      <c r="E81" s="129" t="s">
        <v>174</v>
      </c>
      <c r="F81" s="128" t="s">
        <v>555</v>
      </c>
      <c r="G81" s="127" t="s">
        <v>435</v>
      </c>
      <c r="H81" s="128">
        <v>307485222</v>
      </c>
      <c r="I81" s="128" t="s">
        <v>556</v>
      </c>
      <c r="J81" s="128">
        <v>60</v>
      </c>
      <c r="K81" s="128">
        <v>8890</v>
      </c>
      <c r="L81" s="128">
        <v>533.4</v>
      </c>
    </row>
    <row r="82" spans="1:12" ht="37.5" customHeight="1" x14ac:dyDescent="0.25">
      <c r="A82" s="77" t="s">
        <v>491</v>
      </c>
      <c r="B82" s="128" t="s">
        <v>21</v>
      </c>
      <c r="C82" s="127" t="s">
        <v>576</v>
      </c>
      <c r="D82" s="36" t="s">
        <v>171</v>
      </c>
      <c r="E82" s="129" t="s">
        <v>174</v>
      </c>
      <c r="F82" s="128" t="s">
        <v>577</v>
      </c>
      <c r="G82" s="127" t="s">
        <v>527</v>
      </c>
      <c r="H82" s="128">
        <v>306590995</v>
      </c>
      <c r="I82" s="128" t="s">
        <v>290</v>
      </c>
      <c r="J82" s="128">
        <v>10</v>
      </c>
      <c r="K82" s="128">
        <v>79998</v>
      </c>
      <c r="L82" s="128">
        <v>799.9</v>
      </c>
    </row>
    <row r="83" spans="1:12" ht="37.5" customHeight="1" x14ac:dyDescent="0.25">
      <c r="A83" s="77" t="s">
        <v>492</v>
      </c>
      <c r="B83" s="128" t="s">
        <v>21</v>
      </c>
      <c r="C83" s="127" t="s">
        <v>578</v>
      </c>
      <c r="D83" s="36" t="s">
        <v>171</v>
      </c>
      <c r="E83" s="129" t="s">
        <v>174</v>
      </c>
      <c r="F83" s="128" t="s">
        <v>579</v>
      </c>
      <c r="G83" s="127" t="s">
        <v>528</v>
      </c>
      <c r="H83" s="128">
        <v>307677591</v>
      </c>
      <c r="I83" s="128" t="s">
        <v>290</v>
      </c>
      <c r="J83" s="128">
        <v>2</v>
      </c>
      <c r="K83" s="128">
        <v>171111</v>
      </c>
      <c r="L83" s="128">
        <v>342.2</v>
      </c>
    </row>
    <row r="84" spans="1:12" ht="37.5" customHeight="1" x14ac:dyDescent="0.25">
      <c r="A84" s="77" t="s">
        <v>493</v>
      </c>
      <c r="B84" s="128" t="s">
        <v>21</v>
      </c>
      <c r="C84" s="127" t="s">
        <v>580</v>
      </c>
      <c r="D84" s="36" t="s">
        <v>171</v>
      </c>
      <c r="E84" s="129" t="s">
        <v>174</v>
      </c>
      <c r="F84" s="128" t="s">
        <v>581</v>
      </c>
      <c r="G84" s="127" t="s">
        <v>529</v>
      </c>
      <c r="H84" s="128">
        <v>307027086</v>
      </c>
      <c r="I84" s="128" t="s">
        <v>582</v>
      </c>
      <c r="J84" s="128">
        <v>15</v>
      </c>
      <c r="K84" s="128">
        <v>10201</v>
      </c>
      <c r="L84" s="128">
        <v>153</v>
      </c>
    </row>
    <row r="85" spans="1:12" ht="37.5" customHeight="1" x14ac:dyDescent="0.25">
      <c r="A85" s="77" t="s">
        <v>494</v>
      </c>
      <c r="B85" s="128" t="s">
        <v>21</v>
      </c>
      <c r="C85" s="127" t="s">
        <v>583</v>
      </c>
      <c r="D85" s="36" t="s">
        <v>171</v>
      </c>
      <c r="E85" s="129" t="s">
        <v>174</v>
      </c>
      <c r="F85" s="128" t="s">
        <v>584</v>
      </c>
      <c r="G85" s="127" t="s">
        <v>530</v>
      </c>
      <c r="H85" s="128">
        <v>307673660</v>
      </c>
      <c r="I85" s="128" t="s">
        <v>290</v>
      </c>
      <c r="J85" s="128">
        <v>15</v>
      </c>
      <c r="K85" s="128">
        <v>7500</v>
      </c>
      <c r="L85" s="128">
        <v>112.5</v>
      </c>
    </row>
    <row r="86" spans="1:12" ht="37.5" customHeight="1" x14ac:dyDescent="0.25">
      <c r="A86" s="77" t="s">
        <v>495</v>
      </c>
      <c r="B86" s="128" t="s">
        <v>21</v>
      </c>
      <c r="C86" s="127" t="s">
        <v>585</v>
      </c>
      <c r="D86" s="36" t="s">
        <v>171</v>
      </c>
      <c r="E86" s="129" t="s">
        <v>174</v>
      </c>
      <c r="F86" s="128" t="s">
        <v>586</v>
      </c>
      <c r="G86" s="127" t="s">
        <v>524</v>
      </c>
      <c r="H86" s="128">
        <v>206782767</v>
      </c>
      <c r="I86" s="128" t="s">
        <v>290</v>
      </c>
      <c r="J86" s="128">
        <v>30</v>
      </c>
      <c r="K86" s="128">
        <v>8050</v>
      </c>
      <c r="L86" s="128">
        <v>241.5</v>
      </c>
    </row>
    <row r="87" spans="1:12" ht="37.5" customHeight="1" x14ac:dyDescent="0.25">
      <c r="A87" s="77" t="s">
        <v>496</v>
      </c>
      <c r="B87" s="128" t="s">
        <v>21</v>
      </c>
      <c r="C87" s="127" t="s">
        <v>585</v>
      </c>
      <c r="D87" s="36" t="s">
        <v>171</v>
      </c>
      <c r="E87" s="129" t="s">
        <v>174</v>
      </c>
      <c r="F87" s="128" t="s">
        <v>587</v>
      </c>
      <c r="G87" s="127" t="s">
        <v>530</v>
      </c>
      <c r="H87" s="128">
        <v>307673660</v>
      </c>
      <c r="I87" s="128" t="s">
        <v>290</v>
      </c>
      <c r="J87" s="128">
        <v>30</v>
      </c>
      <c r="K87" s="128">
        <v>15900</v>
      </c>
      <c r="L87" s="128">
        <v>477</v>
      </c>
    </row>
    <row r="88" spans="1:12" ht="37.5" customHeight="1" x14ac:dyDescent="0.25">
      <c r="A88" s="77" t="s">
        <v>497</v>
      </c>
      <c r="B88" s="128" t="s">
        <v>21</v>
      </c>
      <c r="C88" s="127" t="s">
        <v>588</v>
      </c>
      <c r="D88" s="36" t="s">
        <v>171</v>
      </c>
      <c r="E88" s="129" t="s">
        <v>174</v>
      </c>
      <c r="F88" s="128" t="s">
        <v>589</v>
      </c>
      <c r="G88" s="127" t="s">
        <v>531</v>
      </c>
      <c r="H88" s="128">
        <v>308515318</v>
      </c>
      <c r="I88" s="128" t="s">
        <v>290</v>
      </c>
      <c r="J88" s="128">
        <v>5</v>
      </c>
      <c r="K88" s="128">
        <v>205000</v>
      </c>
      <c r="L88" s="128">
        <v>1025</v>
      </c>
    </row>
    <row r="89" spans="1:12" ht="37.5" customHeight="1" x14ac:dyDescent="0.25">
      <c r="A89" s="77" t="s">
        <v>498</v>
      </c>
      <c r="B89" s="128" t="s">
        <v>21</v>
      </c>
      <c r="C89" s="127" t="s">
        <v>588</v>
      </c>
      <c r="D89" s="36" t="s">
        <v>171</v>
      </c>
      <c r="E89" s="129" t="s">
        <v>174</v>
      </c>
      <c r="F89" s="128" t="s">
        <v>590</v>
      </c>
      <c r="G89" s="127" t="s">
        <v>532</v>
      </c>
      <c r="H89" s="128">
        <v>305859445</v>
      </c>
      <c r="I89" s="128" t="s">
        <v>290</v>
      </c>
      <c r="J89" s="128">
        <v>20</v>
      </c>
      <c r="K89" s="128">
        <v>17800</v>
      </c>
      <c r="L89" s="128">
        <v>356</v>
      </c>
    </row>
    <row r="90" spans="1:12" ht="37.5" customHeight="1" x14ac:dyDescent="0.25">
      <c r="A90" s="77" t="s">
        <v>499</v>
      </c>
      <c r="B90" s="128" t="s">
        <v>21</v>
      </c>
      <c r="C90" s="127" t="s">
        <v>591</v>
      </c>
      <c r="D90" s="36" t="s">
        <v>171</v>
      </c>
      <c r="E90" s="129" t="s">
        <v>174</v>
      </c>
      <c r="F90" s="128" t="s">
        <v>592</v>
      </c>
      <c r="G90" s="127" t="s">
        <v>533</v>
      </c>
      <c r="H90" s="128">
        <v>307957489</v>
      </c>
      <c r="I90" s="128" t="s">
        <v>290</v>
      </c>
      <c r="J90" s="128">
        <v>5</v>
      </c>
      <c r="K90" s="128">
        <v>44444</v>
      </c>
      <c r="L90" s="128">
        <v>222.2</v>
      </c>
    </row>
    <row r="91" spans="1:12" ht="42" customHeight="1" x14ac:dyDescent="0.25">
      <c r="A91" s="77" t="s">
        <v>500</v>
      </c>
      <c r="B91" s="128" t="s">
        <v>21</v>
      </c>
      <c r="C91" s="127" t="s">
        <v>593</v>
      </c>
      <c r="D91" s="36" t="s">
        <v>171</v>
      </c>
      <c r="E91" s="129" t="s">
        <v>174</v>
      </c>
      <c r="F91" s="128" t="s">
        <v>594</v>
      </c>
      <c r="G91" s="127" t="s">
        <v>534</v>
      </c>
      <c r="H91" s="128">
        <v>307431606</v>
      </c>
      <c r="I91" s="128" t="s">
        <v>290</v>
      </c>
      <c r="J91" s="128">
        <v>8</v>
      </c>
      <c r="K91" s="128">
        <v>101000</v>
      </c>
      <c r="L91" s="128">
        <v>808</v>
      </c>
    </row>
    <row r="92" spans="1:12" ht="37.5" customHeight="1" x14ac:dyDescent="0.25">
      <c r="A92" s="77" t="s">
        <v>501</v>
      </c>
      <c r="B92" s="128" t="s">
        <v>21</v>
      </c>
      <c r="C92" s="127" t="s">
        <v>595</v>
      </c>
      <c r="D92" s="36" t="s">
        <v>171</v>
      </c>
      <c r="E92" s="129" t="s">
        <v>174</v>
      </c>
      <c r="F92" s="128" t="s">
        <v>596</v>
      </c>
      <c r="G92" s="127" t="s">
        <v>535</v>
      </c>
      <c r="H92" s="128">
        <v>307456241</v>
      </c>
      <c r="I92" s="128" t="s">
        <v>290</v>
      </c>
      <c r="J92" s="128">
        <v>2</v>
      </c>
      <c r="K92" s="128">
        <v>291000</v>
      </c>
      <c r="L92" s="128">
        <v>582</v>
      </c>
    </row>
    <row r="93" spans="1:12" ht="37.5" customHeight="1" x14ac:dyDescent="0.25">
      <c r="A93" s="77" t="s">
        <v>502</v>
      </c>
      <c r="B93" s="128" t="s">
        <v>21</v>
      </c>
      <c r="C93" s="127" t="s">
        <v>595</v>
      </c>
      <c r="D93" s="36" t="s">
        <v>171</v>
      </c>
      <c r="E93" s="129" t="s">
        <v>174</v>
      </c>
      <c r="F93" s="128" t="s">
        <v>597</v>
      </c>
      <c r="G93" s="127" t="s">
        <v>536</v>
      </c>
      <c r="H93" s="128">
        <v>305884788</v>
      </c>
      <c r="I93" s="128" t="s">
        <v>290</v>
      </c>
      <c r="J93" s="128">
        <v>2</v>
      </c>
      <c r="K93" s="128">
        <v>288000</v>
      </c>
      <c r="L93" s="128">
        <v>576</v>
      </c>
    </row>
    <row r="94" spans="1:12" ht="37.5" customHeight="1" x14ac:dyDescent="0.25">
      <c r="A94" s="77" t="s">
        <v>503</v>
      </c>
      <c r="B94" s="128" t="s">
        <v>21</v>
      </c>
      <c r="C94" s="127" t="s">
        <v>598</v>
      </c>
      <c r="D94" s="36" t="s">
        <v>171</v>
      </c>
      <c r="E94" s="129" t="s">
        <v>174</v>
      </c>
      <c r="F94" s="128" t="s">
        <v>599</v>
      </c>
      <c r="G94" s="127" t="s">
        <v>526</v>
      </c>
      <c r="H94" s="128">
        <v>305284704</v>
      </c>
      <c r="I94" s="128" t="s">
        <v>290</v>
      </c>
      <c r="J94" s="128">
        <v>10</v>
      </c>
      <c r="K94" s="128">
        <v>84000</v>
      </c>
      <c r="L94" s="128">
        <v>840</v>
      </c>
    </row>
    <row r="95" spans="1:12" ht="37.5" customHeight="1" x14ac:dyDescent="0.25">
      <c r="A95" s="77" t="s">
        <v>504</v>
      </c>
      <c r="B95" s="128" t="s">
        <v>21</v>
      </c>
      <c r="C95" s="127" t="s">
        <v>600</v>
      </c>
      <c r="D95" s="36" t="s">
        <v>171</v>
      </c>
      <c r="E95" s="129" t="s">
        <v>174</v>
      </c>
      <c r="F95" s="128" t="s">
        <v>601</v>
      </c>
      <c r="G95" s="127" t="s">
        <v>522</v>
      </c>
      <c r="H95" s="128">
        <v>306089114</v>
      </c>
      <c r="I95" s="128" t="s">
        <v>290</v>
      </c>
      <c r="J95" s="128">
        <v>4</v>
      </c>
      <c r="K95" s="128">
        <v>490000</v>
      </c>
      <c r="L95" s="128">
        <v>1960</v>
      </c>
    </row>
    <row r="96" spans="1:12" ht="37.5" customHeight="1" x14ac:dyDescent="0.25">
      <c r="A96" s="77" t="s">
        <v>505</v>
      </c>
      <c r="B96" s="128" t="s">
        <v>21</v>
      </c>
      <c r="C96" s="127" t="s">
        <v>603</v>
      </c>
      <c r="D96" s="36" t="s">
        <v>171</v>
      </c>
      <c r="E96" s="129" t="s">
        <v>544</v>
      </c>
      <c r="F96" s="128" t="s">
        <v>602</v>
      </c>
      <c r="G96" s="127" t="s">
        <v>446</v>
      </c>
      <c r="H96" s="128">
        <v>305236406</v>
      </c>
      <c r="I96" s="128" t="s">
        <v>290</v>
      </c>
      <c r="J96" s="128">
        <v>84</v>
      </c>
      <c r="K96" s="128">
        <v>27600</v>
      </c>
      <c r="L96" s="128">
        <v>2318.4</v>
      </c>
    </row>
    <row r="97" spans="1:12" ht="37.5" customHeight="1" x14ac:dyDescent="0.25">
      <c r="A97" s="77" t="s">
        <v>506</v>
      </c>
      <c r="B97" s="128" t="s">
        <v>21</v>
      </c>
      <c r="C97" s="127" t="s">
        <v>563</v>
      </c>
      <c r="D97" s="36" t="s">
        <v>171</v>
      </c>
      <c r="E97" s="129" t="s">
        <v>544</v>
      </c>
      <c r="F97" s="128" t="s">
        <v>604</v>
      </c>
      <c r="G97" s="127" t="s">
        <v>401</v>
      </c>
      <c r="H97" s="128">
        <v>600534362</v>
      </c>
      <c r="I97" s="128" t="s">
        <v>290</v>
      </c>
      <c r="J97" s="128">
        <v>1</v>
      </c>
      <c r="K97" s="128">
        <v>5500000</v>
      </c>
      <c r="L97" s="128">
        <v>5500</v>
      </c>
    </row>
    <row r="98" spans="1:12" ht="37.5" customHeight="1" x14ac:dyDescent="0.25">
      <c r="A98" s="77" t="s">
        <v>507</v>
      </c>
      <c r="B98" s="128" t="s">
        <v>21</v>
      </c>
      <c r="C98" s="127" t="s">
        <v>563</v>
      </c>
      <c r="D98" s="36" t="s">
        <v>171</v>
      </c>
      <c r="E98" s="129" t="s">
        <v>544</v>
      </c>
      <c r="F98" s="128" t="s">
        <v>605</v>
      </c>
      <c r="G98" s="127" t="s">
        <v>401</v>
      </c>
      <c r="H98" s="128">
        <v>600534362</v>
      </c>
      <c r="I98" s="128" t="s">
        <v>290</v>
      </c>
      <c r="J98" s="128">
        <v>1</v>
      </c>
      <c r="K98" s="128">
        <v>5500000</v>
      </c>
      <c r="L98" s="128">
        <v>5500</v>
      </c>
    </row>
    <row r="99" spans="1:12" ht="37.5" customHeight="1" x14ac:dyDescent="0.25">
      <c r="A99" s="77" t="s">
        <v>508</v>
      </c>
      <c r="B99" s="128" t="s">
        <v>21</v>
      </c>
      <c r="C99" s="127" t="s">
        <v>606</v>
      </c>
      <c r="D99" s="36" t="s">
        <v>171</v>
      </c>
      <c r="E99" s="129" t="s">
        <v>174</v>
      </c>
      <c r="F99" s="128" t="s">
        <v>607</v>
      </c>
      <c r="G99" s="127" t="s">
        <v>537</v>
      </c>
      <c r="H99" s="128">
        <v>202934279</v>
      </c>
      <c r="I99" s="128" t="s">
        <v>608</v>
      </c>
      <c r="J99" s="128">
        <v>2</v>
      </c>
      <c r="K99" s="128">
        <v>480700</v>
      </c>
      <c r="L99" s="128">
        <v>480.7</v>
      </c>
    </row>
    <row r="100" spans="1:12" ht="37.5" customHeight="1" x14ac:dyDescent="0.25">
      <c r="A100" s="77" t="s">
        <v>509</v>
      </c>
      <c r="B100" s="128" t="s">
        <v>21</v>
      </c>
      <c r="C100" s="127" t="s">
        <v>563</v>
      </c>
      <c r="D100" s="36" t="s">
        <v>171</v>
      </c>
      <c r="E100" s="129" t="s">
        <v>544</v>
      </c>
      <c r="F100" s="128" t="s">
        <v>609</v>
      </c>
      <c r="G100" s="127" t="s">
        <v>401</v>
      </c>
      <c r="H100" s="128">
        <v>600534362</v>
      </c>
      <c r="I100" s="128" t="s">
        <v>290</v>
      </c>
      <c r="J100" s="128">
        <v>1</v>
      </c>
      <c r="K100" s="128">
        <v>3500000</v>
      </c>
      <c r="L100" s="128">
        <v>3500</v>
      </c>
    </row>
    <row r="101" spans="1:12" ht="37.5" customHeight="1" x14ac:dyDescent="0.25">
      <c r="A101" s="77" t="s">
        <v>510</v>
      </c>
      <c r="B101" s="128" t="s">
        <v>21</v>
      </c>
      <c r="C101" s="127" t="s">
        <v>563</v>
      </c>
      <c r="D101" s="36" t="s">
        <v>171</v>
      </c>
      <c r="E101" s="129" t="s">
        <v>544</v>
      </c>
      <c r="F101" s="128" t="s">
        <v>610</v>
      </c>
      <c r="G101" s="127" t="s">
        <v>401</v>
      </c>
      <c r="H101" s="128">
        <v>600534362</v>
      </c>
      <c r="I101" s="128" t="s">
        <v>290</v>
      </c>
      <c r="J101" s="128">
        <v>1</v>
      </c>
      <c r="K101" s="128">
        <v>1550000</v>
      </c>
      <c r="L101" s="128">
        <v>1550</v>
      </c>
    </row>
    <row r="102" spans="1:12" ht="37.5" customHeight="1" x14ac:dyDescent="0.25">
      <c r="A102" s="77" t="s">
        <v>511</v>
      </c>
      <c r="B102" s="128" t="s">
        <v>21</v>
      </c>
      <c r="C102" s="127" t="s">
        <v>611</v>
      </c>
      <c r="D102" s="36" t="s">
        <v>171</v>
      </c>
      <c r="E102" s="129" t="s">
        <v>174</v>
      </c>
      <c r="F102" s="128" t="s">
        <v>612</v>
      </c>
      <c r="G102" s="127" t="s">
        <v>538</v>
      </c>
      <c r="H102" s="128">
        <v>306546099</v>
      </c>
      <c r="I102" s="128" t="s">
        <v>290</v>
      </c>
      <c r="J102" s="128">
        <v>1</v>
      </c>
      <c r="K102" s="128">
        <v>990000</v>
      </c>
      <c r="L102" s="128">
        <v>990</v>
      </c>
    </row>
    <row r="103" spans="1:12" ht="37.5" customHeight="1" x14ac:dyDescent="0.25">
      <c r="A103" s="77" t="s">
        <v>512</v>
      </c>
      <c r="B103" s="128" t="s">
        <v>21</v>
      </c>
      <c r="C103" s="127" t="s">
        <v>613</v>
      </c>
      <c r="D103" s="36" t="s">
        <v>171</v>
      </c>
      <c r="E103" s="129" t="s">
        <v>169</v>
      </c>
      <c r="F103" s="128" t="s">
        <v>615</v>
      </c>
      <c r="G103" s="127" t="s">
        <v>539</v>
      </c>
      <c r="H103" s="128">
        <v>302682227</v>
      </c>
      <c r="I103" s="128" t="s">
        <v>614</v>
      </c>
      <c r="J103" s="128">
        <v>1098</v>
      </c>
      <c r="K103" s="128">
        <v>2600</v>
      </c>
      <c r="L103" s="128">
        <v>2854.8</v>
      </c>
    </row>
    <row r="104" spans="1:12" ht="37.5" customHeight="1" x14ac:dyDescent="0.25">
      <c r="A104" s="77" t="s">
        <v>513</v>
      </c>
      <c r="B104" s="128" t="s">
        <v>21</v>
      </c>
      <c r="C104" s="127" t="s">
        <v>326</v>
      </c>
      <c r="D104" s="36" t="s">
        <v>165</v>
      </c>
      <c r="E104" s="129" t="s">
        <v>174</v>
      </c>
      <c r="F104" s="128" t="s">
        <v>562</v>
      </c>
      <c r="G104" s="127" t="s">
        <v>557</v>
      </c>
      <c r="H104" s="128">
        <v>302638453</v>
      </c>
      <c r="I104" s="128" t="s">
        <v>290</v>
      </c>
      <c r="J104" s="128">
        <v>50</v>
      </c>
      <c r="K104" s="128">
        <v>18000</v>
      </c>
      <c r="L104" s="128">
        <v>900</v>
      </c>
    </row>
    <row r="105" spans="1:12" ht="37.5" customHeight="1" x14ac:dyDescent="0.25">
      <c r="A105" s="77" t="s">
        <v>514</v>
      </c>
      <c r="B105" s="128" t="s">
        <v>21</v>
      </c>
      <c r="C105" s="127" t="s">
        <v>563</v>
      </c>
      <c r="D105" s="36" t="s">
        <v>165</v>
      </c>
      <c r="E105" s="129" t="s">
        <v>544</v>
      </c>
      <c r="F105" s="128" t="s">
        <v>564</v>
      </c>
      <c r="G105" s="127" t="s">
        <v>558</v>
      </c>
      <c r="H105" s="128">
        <v>600534362</v>
      </c>
      <c r="I105" s="128" t="s">
        <v>565</v>
      </c>
      <c r="J105" s="128">
        <v>1</v>
      </c>
      <c r="K105" s="128">
        <v>1080000</v>
      </c>
      <c r="L105" s="128">
        <v>1080</v>
      </c>
    </row>
    <row r="106" spans="1:12" ht="56.25" customHeight="1" x14ac:dyDescent="0.25">
      <c r="A106" s="77" t="s">
        <v>515</v>
      </c>
      <c r="B106" s="128" t="s">
        <v>21</v>
      </c>
      <c r="C106" s="127" t="s">
        <v>567</v>
      </c>
      <c r="D106" s="36" t="s">
        <v>165</v>
      </c>
      <c r="E106" s="129" t="s">
        <v>174</v>
      </c>
      <c r="F106" s="128" t="s">
        <v>566</v>
      </c>
      <c r="G106" s="127" t="s">
        <v>559</v>
      </c>
      <c r="H106" s="128">
        <v>200638670</v>
      </c>
      <c r="I106" s="128" t="s">
        <v>290</v>
      </c>
      <c r="J106" s="128">
        <v>2</v>
      </c>
      <c r="K106" s="128">
        <v>168000</v>
      </c>
      <c r="L106" s="128">
        <v>336</v>
      </c>
    </row>
    <row r="107" spans="1:12" ht="37.5" customHeight="1" x14ac:dyDescent="0.25">
      <c r="A107" s="77" t="s">
        <v>516</v>
      </c>
      <c r="B107" s="128" t="s">
        <v>21</v>
      </c>
      <c r="C107" s="127" t="s">
        <v>318</v>
      </c>
      <c r="D107" s="36" t="s">
        <v>165</v>
      </c>
      <c r="E107" s="129" t="s">
        <v>331</v>
      </c>
      <c r="F107" s="128" t="s">
        <v>568</v>
      </c>
      <c r="G107" s="127" t="s">
        <v>560</v>
      </c>
      <c r="H107" s="128">
        <v>201991922</v>
      </c>
      <c r="I107" s="128" t="s">
        <v>290</v>
      </c>
      <c r="J107" s="128">
        <v>1</v>
      </c>
      <c r="K107" s="128">
        <v>970200</v>
      </c>
      <c r="L107" s="128">
        <v>970.2</v>
      </c>
    </row>
    <row r="108" spans="1:12" ht="37.5" customHeight="1" x14ac:dyDescent="0.25">
      <c r="A108" s="77" t="s">
        <v>517</v>
      </c>
      <c r="B108" s="128" t="s">
        <v>21</v>
      </c>
      <c r="C108" s="127" t="s">
        <v>569</v>
      </c>
      <c r="D108" s="36" t="s">
        <v>165</v>
      </c>
      <c r="E108" s="129" t="s">
        <v>544</v>
      </c>
      <c r="F108" s="128" t="s">
        <v>570</v>
      </c>
      <c r="G108" s="127" t="s">
        <v>561</v>
      </c>
      <c r="H108" s="128">
        <v>305918284</v>
      </c>
      <c r="I108" s="128" t="s">
        <v>290</v>
      </c>
      <c r="J108" s="128">
        <v>2</v>
      </c>
      <c r="K108" s="128">
        <v>2980800</v>
      </c>
      <c r="L108" s="128">
        <v>5961.6</v>
      </c>
    </row>
    <row r="109" spans="1:12" ht="37.5" customHeight="1" x14ac:dyDescent="0.25">
      <c r="A109" s="77" t="s">
        <v>518</v>
      </c>
      <c r="B109" s="128" t="s">
        <v>21</v>
      </c>
      <c r="C109" s="127" t="s">
        <v>563</v>
      </c>
      <c r="D109" s="36" t="s">
        <v>165</v>
      </c>
      <c r="E109" s="129" t="s">
        <v>544</v>
      </c>
      <c r="F109" s="128" t="s">
        <v>571</v>
      </c>
      <c r="G109" s="127" t="s">
        <v>558</v>
      </c>
      <c r="H109" s="128">
        <v>600534362</v>
      </c>
      <c r="I109" s="128" t="s">
        <v>290</v>
      </c>
      <c r="J109" s="128">
        <v>1</v>
      </c>
      <c r="K109" s="128">
        <v>7325000</v>
      </c>
      <c r="L109" s="128">
        <v>7325</v>
      </c>
    </row>
    <row r="110" spans="1:12" ht="37.5" customHeight="1" x14ac:dyDescent="0.25">
      <c r="A110" s="77" t="s">
        <v>519</v>
      </c>
      <c r="B110" s="128" t="s">
        <v>21</v>
      </c>
      <c r="C110" s="127" t="s">
        <v>572</v>
      </c>
      <c r="D110" s="36" t="s">
        <v>165</v>
      </c>
      <c r="E110" s="129" t="s">
        <v>331</v>
      </c>
      <c r="F110" s="128" t="s">
        <v>573</v>
      </c>
      <c r="G110" s="127" t="s">
        <v>320</v>
      </c>
      <c r="H110" s="128">
        <v>203366731</v>
      </c>
      <c r="I110" s="128" t="s">
        <v>290</v>
      </c>
      <c r="J110" s="128">
        <v>4</v>
      </c>
      <c r="K110" s="128">
        <v>449700</v>
      </c>
      <c r="L110" s="128">
        <v>1798.8</v>
      </c>
    </row>
    <row r="111" spans="1:12" ht="37.5" customHeight="1" x14ac:dyDescent="0.25">
      <c r="A111" s="77" t="s">
        <v>520</v>
      </c>
      <c r="B111" s="128" t="s">
        <v>21</v>
      </c>
      <c r="C111" s="127" t="s">
        <v>563</v>
      </c>
      <c r="D111" s="36" t="s">
        <v>165</v>
      </c>
      <c r="E111" s="129" t="s">
        <v>544</v>
      </c>
      <c r="F111" s="128" t="s">
        <v>574</v>
      </c>
      <c r="G111" s="127" t="s">
        <v>558</v>
      </c>
      <c r="H111" s="128">
        <v>600534362</v>
      </c>
      <c r="I111" s="128" t="s">
        <v>290</v>
      </c>
      <c r="J111" s="128">
        <v>1</v>
      </c>
      <c r="K111" s="128">
        <v>3665000</v>
      </c>
      <c r="L111" s="128">
        <v>3665</v>
      </c>
    </row>
    <row r="112" spans="1:12" ht="62.25" customHeight="1" x14ac:dyDescent="0.25">
      <c r="A112" s="169" t="s">
        <v>521</v>
      </c>
      <c r="B112" s="171" t="s">
        <v>21</v>
      </c>
      <c r="C112" s="127" t="s">
        <v>550</v>
      </c>
      <c r="D112" s="171" t="s">
        <v>165</v>
      </c>
      <c r="E112" s="173" t="s">
        <v>331</v>
      </c>
      <c r="F112" s="171" t="s">
        <v>575</v>
      </c>
      <c r="G112" s="171" t="s">
        <v>525</v>
      </c>
      <c r="H112" s="171">
        <v>305109680</v>
      </c>
      <c r="I112" s="128" t="s">
        <v>290</v>
      </c>
      <c r="J112" s="128">
        <v>50</v>
      </c>
      <c r="K112" s="128">
        <v>260000</v>
      </c>
      <c r="L112" s="171">
        <v>20359</v>
      </c>
    </row>
    <row r="113" spans="1:12" ht="62.25" customHeight="1" x14ac:dyDescent="0.25">
      <c r="A113" s="170"/>
      <c r="B113" s="172"/>
      <c r="C113" s="127" t="s">
        <v>550</v>
      </c>
      <c r="D113" s="172"/>
      <c r="E113" s="174"/>
      <c r="F113" s="172"/>
      <c r="G113" s="172"/>
      <c r="H113" s="172"/>
      <c r="I113" s="128" t="s">
        <v>290</v>
      </c>
      <c r="J113" s="128">
        <v>50</v>
      </c>
      <c r="K113" s="128">
        <v>147180</v>
      </c>
      <c r="L113" s="172"/>
    </row>
    <row r="115" spans="1:12" ht="48.75" customHeight="1" x14ac:dyDescent="0.25">
      <c r="B115" s="139" t="s">
        <v>86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</row>
  </sheetData>
  <mergeCells count="30">
    <mergeCell ref="A112:A113"/>
    <mergeCell ref="B112:B113"/>
    <mergeCell ref="D112:D113"/>
    <mergeCell ref="E112:E113"/>
    <mergeCell ref="F112:F113"/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15:L115"/>
    <mergeCell ref="E5:E6"/>
    <mergeCell ref="F5:F6"/>
    <mergeCell ref="L5:L6"/>
    <mergeCell ref="I5:I6"/>
    <mergeCell ref="J5:J6"/>
    <mergeCell ref="G17:G18"/>
    <mergeCell ref="H17:H18"/>
    <mergeCell ref="G112:G113"/>
    <mergeCell ref="H112:H113"/>
    <mergeCell ref="L112:L113"/>
    <mergeCell ref="A17:A18"/>
    <mergeCell ref="C17:C18"/>
    <mergeCell ref="D17:D18"/>
    <mergeCell ref="E17:E18"/>
    <mergeCell ref="F17:F18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B8" sqref="B8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50.28515625" style="31" customWidth="1"/>
    <col min="4" max="4" width="24.85546875" style="33" customWidth="1"/>
    <col min="5" max="5" width="22.140625" style="33" customWidth="1"/>
    <col min="6" max="7" width="18.5703125" style="33" customWidth="1"/>
    <col min="8" max="8" width="21.7109375" style="33" customWidth="1"/>
    <col min="9" max="9" width="16.7109375" style="31" customWidth="1"/>
    <col min="10" max="12" width="15.7109375" style="31" customWidth="1"/>
    <col min="13" max="16" width="18.7109375" style="31" customWidth="1"/>
    <col min="17" max="22" width="15.7109375" style="31" customWidth="1"/>
    <col min="23" max="16384" width="9.140625" style="31"/>
  </cols>
  <sheetData>
    <row r="1" spans="1:13" ht="93.75" customHeight="1" x14ac:dyDescent="0.25">
      <c r="F1" s="138" t="s">
        <v>92</v>
      </c>
      <c r="G1" s="138"/>
      <c r="H1" s="138"/>
    </row>
    <row r="2" spans="1:13" x14ac:dyDescent="0.25">
      <c r="H2" s="58"/>
    </row>
    <row r="3" spans="1:13" ht="81.75" customHeight="1" x14ac:dyDescent="0.25">
      <c r="A3" s="146" t="s">
        <v>460</v>
      </c>
      <c r="B3" s="146"/>
      <c r="C3" s="146"/>
      <c r="D3" s="146"/>
      <c r="E3" s="146"/>
      <c r="F3" s="146"/>
      <c r="G3" s="146"/>
      <c r="H3" s="146"/>
      <c r="I3" s="32"/>
      <c r="J3" s="32"/>
      <c r="K3" s="32"/>
      <c r="L3" s="32"/>
    </row>
    <row r="4" spans="1:13" x14ac:dyDescent="0.25">
      <c r="H4" s="34"/>
    </row>
    <row r="5" spans="1:13" ht="45" customHeight="1" x14ac:dyDescent="0.25">
      <c r="A5" s="175" t="s">
        <v>14</v>
      </c>
      <c r="B5" s="175" t="s">
        <v>15</v>
      </c>
      <c r="C5" s="175" t="s">
        <v>60</v>
      </c>
      <c r="D5" s="175" t="s">
        <v>38</v>
      </c>
      <c r="E5" s="175" t="s">
        <v>11</v>
      </c>
      <c r="F5" s="145" t="s">
        <v>61</v>
      </c>
      <c r="G5" s="145"/>
      <c r="H5" s="175" t="s">
        <v>75</v>
      </c>
      <c r="M5" s="35"/>
    </row>
    <row r="6" spans="1:13" ht="126.75" customHeight="1" x14ac:dyDescent="0.25">
      <c r="A6" s="176"/>
      <c r="B6" s="176"/>
      <c r="C6" s="176"/>
      <c r="D6" s="176"/>
      <c r="E6" s="176"/>
      <c r="F6" s="69" t="s">
        <v>67</v>
      </c>
      <c r="G6" s="69" t="s">
        <v>70</v>
      </c>
      <c r="H6" s="176"/>
    </row>
    <row r="7" spans="1:13" ht="37.5" customHeight="1" x14ac:dyDescent="0.25">
      <c r="A7" s="36">
        <v>1</v>
      </c>
      <c r="B7" s="178" t="s">
        <v>616</v>
      </c>
      <c r="C7" s="179"/>
      <c r="D7" s="179"/>
      <c r="E7" s="179"/>
      <c r="F7" s="179"/>
      <c r="G7" s="179"/>
      <c r="H7" s="180"/>
    </row>
    <row r="8" spans="1:13" ht="37.5" customHeight="1" x14ac:dyDescent="0.25">
      <c r="A8" s="36">
        <f t="shared" ref="A8:A10" si="0">+A7+1</f>
        <v>2</v>
      </c>
      <c r="B8" s="36"/>
      <c r="C8" s="12"/>
      <c r="D8" s="36"/>
      <c r="E8" s="36"/>
      <c r="F8" s="36"/>
      <c r="G8" s="36"/>
      <c r="H8" s="36"/>
    </row>
    <row r="9" spans="1:13" ht="37.5" customHeight="1" x14ac:dyDescent="0.25">
      <c r="A9" s="36">
        <f t="shared" si="0"/>
        <v>3</v>
      </c>
      <c r="B9" s="36"/>
      <c r="C9" s="12"/>
      <c r="D9" s="36"/>
      <c r="E9" s="36"/>
      <c r="F9" s="36"/>
      <c r="G9" s="36"/>
      <c r="H9" s="36"/>
    </row>
    <row r="10" spans="1:13" ht="37.5" customHeight="1" x14ac:dyDescent="0.25">
      <c r="A10" s="36">
        <f t="shared" si="0"/>
        <v>4</v>
      </c>
      <c r="B10" s="36"/>
      <c r="C10" s="12"/>
      <c r="D10" s="36"/>
      <c r="E10" s="36"/>
      <c r="F10" s="36"/>
      <c r="G10" s="36"/>
      <c r="H10" s="36"/>
    </row>
    <row r="12" spans="1:13" ht="70.5" customHeight="1" x14ac:dyDescent="0.25">
      <c r="B12" s="139" t="s">
        <v>86</v>
      </c>
      <c r="C12" s="139"/>
      <c r="D12" s="139"/>
      <c r="E12" s="139"/>
      <c r="F12" s="139"/>
      <c r="G12" s="139"/>
      <c r="H12" s="139"/>
    </row>
  </sheetData>
  <autoFilter ref="A5:M10">
    <filterColumn colId="6" showButton="0"/>
  </autoFilter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81"/>
    <col min="2" max="2" width="27.7109375" style="92" customWidth="1"/>
    <col min="3" max="3" width="15.140625" style="91" customWidth="1"/>
    <col min="4" max="4" width="20.28515625" style="47" customWidth="1"/>
    <col min="5" max="5" width="26.42578125" style="47" customWidth="1"/>
    <col min="6" max="7" width="19.140625" style="47" customWidth="1"/>
    <col min="8" max="8" width="18.140625" style="47" customWidth="1"/>
    <col min="9" max="16384" width="9.140625" style="47"/>
  </cols>
  <sheetData>
    <row r="1" spans="1:16" ht="60.75" customHeight="1" x14ac:dyDescent="0.25">
      <c r="F1" s="184" t="s">
        <v>227</v>
      </c>
      <c r="G1" s="132"/>
      <c r="H1" s="132"/>
    </row>
    <row r="2" spans="1:16" x14ac:dyDescent="0.25">
      <c r="F2" s="132"/>
      <c r="G2" s="132"/>
      <c r="H2" s="132"/>
    </row>
    <row r="3" spans="1:16" ht="46.5" customHeight="1" x14ac:dyDescent="0.25">
      <c r="A3" s="185" t="s">
        <v>226</v>
      </c>
      <c r="B3" s="185"/>
      <c r="C3" s="185"/>
      <c r="D3" s="185"/>
      <c r="E3" s="185"/>
      <c r="F3" s="185"/>
      <c r="G3" s="185"/>
      <c r="H3" s="185"/>
    </row>
    <row r="4" spans="1:16" x14ac:dyDescent="0.25">
      <c r="H4" s="102"/>
    </row>
    <row r="5" spans="1:16" s="82" customFormat="1" ht="43.5" customHeight="1" x14ac:dyDescent="0.25">
      <c r="A5" s="181" t="s">
        <v>14</v>
      </c>
      <c r="B5" s="181" t="s">
        <v>225</v>
      </c>
      <c r="C5" s="181" t="s">
        <v>224</v>
      </c>
      <c r="D5" s="186" t="s">
        <v>223</v>
      </c>
      <c r="E5" s="187"/>
      <c r="F5" s="181" t="s">
        <v>222</v>
      </c>
      <c r="G5" s="181" t="s">
        <v>221</v>
      </c>
      <c r="H5" s="181" t="s">
        <v>220</v>
      </c>
    </row>
    <row r="6" spans="1:16" s="82" customFormat="1" ht="105" customHeight="1" x14ac:dyDescent="0.25">
      <c r="A6" s="182"/>
      <c r="B6" s="182"/>
      <c r="C6" s="182"/>
      <c r="D6" s="101" t="s">
        <v>219</v>
      </c>
      <c r="E6" s="101" t="s">
        <v>218</v>
      </c>
      <c r="F6" s="182"/>
      <c r="G6" s="182"/>
      <c r="H6" s="182"/>
    </row>
    <row r="7" spans="1:16" x14ac:dyDescent="0.25">
      <c r="A7" s="96">
        <v>1</v>
      </c>
      <c r="B7" s="99"/>
      <c r="C7" s="100"/>
      <c r="D7" s="97"/>
      <c r="E7" s="97"/>
      <c r="F7" s="97"/>
      <c r="G7" s="97"/>
      <c r="H7" s="97"/>
    </row>
    <row r="8" spans="1:16" x14ac:dyDescent="0.25">
      <c r="A8" s="96">
        <f>+A7+1</f>
        <v>2</v>
      </c>
      <c r="B8" s="99"/>
      <c r="C8" s="98"/>
      <c r="D8" s="97"/>
      <c r="E8" s="97"/>
      <c r="F8" s="97"/>
      <c r="G8" s="97"/>
      <c r="H8" s="97"/>
    </row>
    <row r="9" spans="1:16" x14ac:dyDescent="0.25">
      <c r="A9" s="96">
        <f>+A8+1</f>
        <v>3</v>
      </c>
      <c r="B9" s="99"/>
      <c r="C9" s="98"/>
      <c r="D9" s="97"/>
      <c r="E9" s="97"/>
      <c r="F9" s="97"/>
      <c r="G9" s="97"/>
      <c r="H9" s="97"/>
    </row>
    <row r="10" spans="1:16" x14ac:dyDescent="0.25">
      <c r="A10" s="96">
        <f>+A9+1</f>
        <v>4</v>
      </c>
      <c r="B10" s="95"/>
      <c r="C10" s="94"/>
      <c r="D10" s="93"/>
      <c r="E10" s="93"/>
      <c r="F10" s="93"/>
      <c r="G10" s="93"/>
      <c r="H10" s="93"/>
    </row>
    <row r="11" spans="1:16" x14ac:dyDescent="0.25">
      <c r="A11" s="96">
        <f>+A10+1</f>
        <v>5</v>
      </c>
      <c r="B11" s="95"/>
      <c r="C11" s="94"/>
      <c r="D11" s="93"/>
      <c r="E11" s="93"/>
      <c r="F11" s="93"/>
      <c r="G11" s="93"/>
      <c r="H11" s="93"/>
    </row>
    <row r="12" spans="1:16" x14ac:dyDescent="0.25">
      <c r="A12" s="96">
        <f>+A11+1</f>
        <v>6</v>
      </c>
      <c r="B12" s="95"/>
      <c r="C12" s="94"/>
      <c r="D12" s="93"/>
      <c r="E12" s="93"/>
      <c r="F12" s="93"/>
      <c r="G12" s="93"/>
      <c r="H12" s="93"/>
    </row>
    <row r="14" spans="1:16" ht="18.75" x14ac:dyDescent="0.25">
      <c r="A14" s="183" t="s">
        <v>217</v>
      </c>
      <c r="B14" s="183"/>
      <c r="C14" s="183"/>
      <c r="D14" s="183"/>
      <c r="E14" s="183"/>
      <c r="F14" s="183"/>
      <c r="G14" s="183"/>
      <c r="H14" s="183"/>
      <c r="I14" s="48"/>
      <c r="J14" s="48"/>
      <c r="K14" s="48"/>
      <c r="L14" s="48"/>
      <c r="M14" s="48"/>
      <c r="N14" s="48"/>
      <c r="O14" s="48"/>
      <c r="P14" s="48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 x14ac:dyDescent="0.25"/>
  <cols>
    <col min="1" max="1" width="9.140625" style="89"/>
    <col min="2" max="2" width="35" style="92" customWidth="1"/>
    <col min="3" max="3" width="12.85546875" style="92" customWidth="1"/>
    <col min="4" max="5" width="12.85546875" style="91" customWidth="1"/>
    <col min="6" max="6" width="17.28515625" style="47" customWidth="1"/>
    <col min="7" max="7" width="17.140625" style="47" customWidth="1"/>
    <col min="8" max="10" width="15" style="47" customWidth="1"/>
    <col min="11" max="11" width="16.140625" style="47" customWidth="1"/>
    <col min="12" max="16384" width="9.140625" style="47"/>
  </cols>
  <sheetData>
    <row r="1" spans="1:11" ht="73.5" customHeight="1" x14ac:dyDescent="0.25">
      <c r="H1" s="130" t="s">
        <v>228</v>
      </c>
      <c r="I1" s="131"/>
      <c r="J1" s="131"/>
      <c r="K1" s="131"/>
    </row>
    <row r="2" spans="1:11" ht="70.150000000000006" customHeight="1" x14ac:dyDescent="0.25">
      <c r="A2" s="185" t="s">
        <v>229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x14ac:dyDescent="0.25">
      <c r="K3" s="102"/>
    </row>
    <row r="4" spans="1:11" s="90" customFormat="1" ht="33" customHeight="1" x14ac:dyDescent="0.25">
      <c r="A4" s="181" t="s">
        <v>14</v>
      </c>
      <c r="B4" s="181" t="s">
        <v>230</v>
      </c>
      <c r="C4" s="181" t="s">
        <v>231</v>
      </c>
      <c r="D4" s="181" t="s">
        <v>232</v>
      </c>
      <c r="E4" s="181" t="s">
        <v>233</v>
      </c>
      <c r="F4" s="186" t="s">
        <v>223</v>
      </c>
      <c r="G4" s="187"/>
      <c r="H4" s="181" t="s">
        <v>234</v>
      </c>
      <c r="I4" s="181" t="s">
        <v>221</v>
      </c>
      <c r="J4" s="181" t="s">
        <v>235</v>
      </c>
      <c r="K4" s="181" t="s">
        <v>236</v>
      </c>
    </row>
    <row r="5" spans="1:11" s="90" customFormat="1" ht="105.75" customHeight="1" x14ac:dyDescent="0.25">
      <c r="A5" s="182"/>
      <c r="B5" s="182"/>
      <c r="C5" s="182"/>
      <c r="D5" s="182"/>
      <c r="E5" s="182"/>
      <c r="F5" s="101" t="s">
        <v>237</v>
      </c>
      <c r="G5" s="101" t="s">
        <v>218</v>
      </c>
      <c r="H5" s="182"/>
      <c r="I5" s="182"/>
      <c r="J5" s="182"/>
      <c r="K5" s="182"/>
    </row>
    <row r="6" spans="1:11" ht="19.5" customHeight="1" x14ac:dyDescent="0.25">
      <c r="A6" s="103" t="s">
        <v>238</v>
      </c>
      <c r="B6" s="104" t="s">
        <v>239</v>
      </c>
      <c r="C6" s="99"/>
      <c r="D6" s="100"/>
      <c r="E6" s="100"/>
      <c r="F6" s="97"/>
      <c r="G6" s="97"/>
      <c r="H6" s="97"/>
      <c r="I6" s="97"/>
      <c r="J6" s="97"/>
      <c r="K6" s="97"/>
    </row>
    <row r="7" spans="1:11" ht="19.5" customHeight="1" x14ac:dyDescent="0.25">
      <c r="A7" s="103"/>
      <c r="B7" s="104"/>
      <c r="C7" s="99"/>
      <c r="D7" s="100"/>
      <c r="E7" s="100"/>
      <c r="F7" s="97"/>
      <c r="G7" s="97"/>
      <c r="H7" s="97"/>
      <c r="I7" s="97"/>
      <c r="J7" s="97"/>
      <c r="K7" s="97"/>
    </row>
    <row r="8" spans="1:11" ht="19.5" customHeight="1" x14ac:dyDescent="0.25">
      <c r="A8" s="103"/>
      <c r="B8" s="104"/>
      <c r="C8" s="99"/>
      <c r="D8" s="100"/>
      <c r="E8" s="100"/>
      <c r="F8" s="97"/>
      <c r="G8" s="97"/>
      <c r="H8" s="97"/>
      <c r="I8" s="97"/>
      <c r="J8" s="97"/>
      <c r="K8" s="97"/>
    </row>
    <row r="9" spans="1:11" ht="19.5" customHeight="1" x14ac:dyDescent="0.25">
      <c r="A9" s="103" t="s">
        <v>240</v>
      </c>
      <c r="B9" s="104" t="s">
        <v>241</v>
      </c>
      <c r="C9" s="99"/>
      <c r="D9" s="100"/>
      <c r="E9" s="100"/>
      <c r="F9" s="97"/>
      <c r="G9" s="97"/>
      <c r="H9" s="97"/>
      <c r="I9" s="97"/>
      <c r="J9" s="97"/>
      <c r="K9" s="97"/>
    </row>
    <row r="10" spans="1:11" ht="19.5" customHeight="1" x14ac:dyDescent="0.25">
      <c r="A10" s="103"/>
      <c r="B10" s="104"/>
      <c r="C10" s="99"/>
      <c r="D10" s="100"/>
      <c r="E10" s="100"/>
      <c r="F10" s="97"/>
      <c r="G10" s="97"/>
      <c r="H10" s="97"/>
      <c r="I10" s="97"/>
      <c r="J10" s="97"/>
      <c r="K10" s="97"/>
    </row>
    <row r="11" spans="1:11" ht="19.5" customHeight="1" x14ac:dyDescent="0.25">
      <c r="A11" s="103"/>
      <c r="B11" s="104"/>
      <c r="C11" s="99"/>
      <c r="D11" s="100"/>
      <c r="E11" s="100"/>
      <c r="F11" s="97"/>
      <c r="G11" s="97"/>
      <c r="H11" s="97"/>
      <c r="I11" s="97"/>
      <c r="J11" s="97"/>
      <c r="K11" s="97"/>
    </row>
    <row r="12" spans="1:11" ht="19.5" customHeight="1" x14ac:dyDescent="0.25">
      <c r="A12" s="103" t="s">
        <v>242</v>
      </c>
      <c r="B12" s="104" t="s">
        <v>243</v>
      </c>
      <c r="C12" s="99"/>
      <c r="D12" s="100"/>
      <c r="E12" s="100"/>
      <c r="F12" s="97"/>
      <c r="G12" s="97"/>
      <c r="H12" s="97"/>
      <c r="I12" s="97"/>
      <c r="J12" s="97"/>
      <c r="K12" s="97"/>
    </row>
    <row r="13" spans="1:11" ht="19.5" customHeight="1" x14ac:dyDescent="0.25">
      <c r="A13" s="103"/>
      <c r="B13" s="104"/>
      <c r="C13" s="99"/>
      <c r="D13" s="100"/>
      <c r="E13" s="100"/>
      <c r="F13" s="97"/>
      <c r="G13" s="97"/>
      <c r="H13" s="97"/>
      <c r="I13" s="97"/>
      <c r="J13" s="97"/>
      <c r="K13" s="97"/>
    </row>
    <row r="14" spans="1:11" ht="19.5" customHeight="1" x14ac:dyDescent="0.25">
      <c r="A14" s="103"/>
      <c r="B14" s="104"/>
      <c r="C14" s="99"/>
      <c r="D14" s="100"/>
      <c r="E14" s="100"/>
      <c r="F14" s="97"/>
      <c r="G14" s="97"/>
      <c r="H14" s="97"/>
      <c r="I14" s="97"/>
      <c r="J14" s="97"/>
      <c r="K14" s="97"/>
    </row>
    <row r="15" spans="1:11" ht="30" customHeight="1" x14ac:dyDescent="0.25">
      <c r="A15" s="103" t="s">
        <v>244</v>
      </c>
      <c r="B15" s="104" t="s">
        <v>245</v>
      </c>
      <c r="C15" s="99"/>
      <c r="D15" s="100"/>
      <c r="E15" s="100"/>
      <c r="F15" s="97"/>
      <c r="G15" s="97"/>
      <c r="H15" s="97"/>
      <c r="I15" s="97"/>
      <c r="J15" s="97"/>
      <c r="K15" s="97"/>
    </row>
    <row r="16" spans="1:11" ht="19.5" customHeight="1" x14ac:dyDescent="0.25">
      <c r="A16" s="103"/>
      <c r="B16" s="104"/>
      <c r="C16" s="99"/>
      <c r="D16" s="100"/>
      <c r="E16" s="100"/>
      <c r="F16" s="97"/>
      <c r="G16" s="97"/>
      <c r="H16" s="97"/>
      <c r="I16" s="97"/>
      <c r="J16" s="97"/>
      <c r="K16" s="97"/>
    </row>
    <row r="17" spans="1:11" ht="19.5" customHeight="1" x14ac:dyDescent="0.25">
      <c r="A17" s="103"/>
      <c r="B17" s="104"/>
      <c r="C17" s="99"/>
      <c r="D17" s="100"/>
      <c r="E17" s="100"/>
      <c r="F17" s="97"/>
      <c r="G17" s="97"/>
      <c r="H17" s="97"/>
      <c r="I17" s="97"/>
      <c r="J17" s="97"/>
      <c r="K17" s="97"/>
    </row>
    <row r="18" spans="1:11" ht="19.5" customHeight="1" x14ac:dyDescent="0.25">
      <c r="A18" s="103" t="s">
        <v>246</v>
      </c>
      <c r="B18" s="104" t="s">
        <v>247</v>
      </c>
      <c r="C18" s="99"/>
      <c r="D18" s="100"/>
      <c r="E18" s="100"/>
      <c r="F18" s="97"/>
      <c r="G18" s="97"/>
      <c r="H18" s="97"/>
      <c r="I18" s="97"/>
      <c r="J18" s="97"/>
      <c r="K18" s="97"/>
    </row>
    <row r="19" spans="1:11" ht="19.5" customHeight="1" x14ac:dyDescent="0.25">
      <c r="A19" s="103"/>
      <c r="B19" s="104"/>
      <c r="C19" s="99"/>
      <c r="D19" s="100"/>
      <c r="E19" s="100"/>
      <c r="F19" s="97"/>
      <c r="G19" s="97"/>
      <c r="H19" s="97"/>
      <c r="I19" s="97"/>
      <c r="J19" s="97"/>
      <c r="K19" s="97"/>
    </row>
    <row r="20" spans="1:11" ht="19.5" customHeight="1" x14ac:dyDescent="0.25">
      <c r="A20" s="103"/>
      <c r="B20" s="104"/>
      <c r="C20" s="99"/>
      <c r="D20" s="100"/>
      <c r="E20" s="100"/>
      <c r="F20" s="97"/>
      <c r="G20" s="97"/>
      <c r="H20" s="97"/>
      <c r="I20" s="97"/>
      <c r="J20" s="97"/>
      <c r="K20" s="97"/>
    </row>
    <row r="21" spans="1:11" ht="19.5" customHeight="1" x14ac:dyDescent="0.25">
      <c r="A21" s="103" t="s">
        <v>248</v>
      </c>
      <c r="B21" s="104" t="s">
        <v>249</v>
      </c>
      <c r="C21" s="99"/>
      <c r="D21" s="100"/>
      <c r="E21" s="100"/>
      <c r="F21" s="97"/>
      <c r="G21" s="97"/>
      <c r="H21" s="97"/>
      <c r="I21" s="97"/>
      <c r="J21" s="97"/>
      <c r="K21" s="97"/>
    </row>
    <row r="22" spans="1:11" ht="19.5" customHeight="1" x14ac:dyDescent="0.25">
      <c r="A22" s="96"/>
      <c r="B22" s="104"/>
      <c r="C22" s="99"/>
      <c r="D22" s="100"/>
      <c r="E22" s="100"/>
      <c r="F22" s="97"/>
      <c r="G22" s="97"/>
      <c r="H22" s="97"/>
      <c r="I22" s="97"/>
      <c r="J22" s="97"/>
      <c r="K22" s="97"/>
    </row>
    <row r="23" spans="1:11" ht="19.5" customHeight="1" x14ac:dyDescent="0.25">
      <c r="A23" s="96"/>
      <c r="B23" s="99"/>
      <c r="C23" s="99"/>
      <c r="D23" s="98"/>
      <c r="E23" s="98"/>
      <c r="F23" s="97"/>
      <c r="G23" s="97"/>
      <c r="H23" s="97"/>
      <c r="I23" s="97"/>
      <c r="J23" s="97"/>
      <c r="K23" s="97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7"/>
    <col min="2" max="2" width="18.140625" style="47" customWidth="1"/>
    <col min="3" max="3" width="34.140625" style="47" customWidth="1"/>
    <col min="4" max="4" width="22.85546875" style="47" customWidth="1"/>
    <col min="5" max="6" width="25.5703125" style="47" customWidth="1"/>
    <col min="7" max="16384" width="9.140625" style="47"/>
  </cols>
  <sheetData>
    <row r="1" spans="1:18" ht="77.25" customHeight="1" x14ac:dyDescent="0.25">
      <c r="E1" s="130" t="s">
        <v>250</v>
      </c>
      <c r="F1" s="131"/>
    </row>
    <row r="3" spans="1:18" ht="48" customHeight="1" x14ac:dyDescent="0.25">
      <c r="A3" s="188" t="s">
        <v>251</v>
      </c>
      <c r="B3" s="188"/>
      <c r="C3" s="188"/>
      <c r="D3" s="188"/>
      <c r="E3" s="188"/>
      <c r="F3" s="188"/>
      <c r="G3" s="105"/>
      <c r="H3" s="105"/>
      <c r="I3" s="105"/>
    </row>
    <row r="5" spans="1:18" ht="28.5" x14ac:dyDescent="0.25">
      <c r="A5" s="103" t="s">
        <v>14</v>
      </c>
      <c r="B5" s="103" t="s">
        <v>252</v>
      </c>
      <c r="C5" s="103" t="s">
        <v>253</v>
      </c>
      <c r="D5" s="103" t="s">
        <v>254</v>
      </c>
      <c r="E5" s="103" t="s">
        <v>255</v>
      </c>
      <c r="F5" s="103" t="s">
        <v>256</v>
      </c>
      <c r="G5" s="89"/>
      <c r="H5" s="89"/>
      <c r="I5" s="89"/>
      <c r="J5" s="106"/>
      <c r="K5" s="106"/>
      <c r="L5" s="106"/>
      <c r="M5" s="106"/>
      <c r="N5" s="106"/>
      <c r="O5" s="106"/>
      <c r="P5" s="106"/>
      <c r="Q5" s="106"/>
      <c r="R5" s="106"/>
    </row>
    <row r="6" spans="1:18" x14ac:dyDescent="0.25">
      <c r="A6" s="107"/>
      <c r="B6" s="107"/>
      <c r="C6" s="107"/>
      <c r="D6" s="93"/>
      <c r="E6" s="93"/>
      <c r="F6" s="9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x14ac:dyDescent="0.25">
      <c r="A7" s="107"/>
      <c r="B7" s="107"/>
      <c r="C7" s="107"/>
      <c r="D7" s="93"/>
      <c r="E7" s="93"/>
      <c r="F7" s="9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x14ac:dyDescent="0.25">
      <c r="A8" s="107"/>
      <c r="B8" s="107"/>
      <c r="C8" s="107"/>
      <c r="D8" s="93"/>
      <c r="E8" s="93"/>
      <c r="F8" s="93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x14ac:dyDescent="0.25">
      <c r="A9" s="107"/>
      <c r="B9" s="107"/>
      <c r="C9" s="107"/>
      <c r="D9" s="93"/>
      <c r="E9" s="93"/>
      <c r="F9" s="9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x14ac:dyDescent="0.25">
      <c r="A10" s="107"/>
      <c r="B10" s="107"/>
      <c r="C10" s="107"/>
      <c r="D10" s="93"/>
      <c r="E10" s="93"/>
      <c r="F10" s="93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x14ac:dyDescent="0.25">
      <c r="A11" s="107"/>
      <c r="B11" s="107"/>
      <c r="C11" s="107"/>
      <c r="D11" s="93"/>
      <c r="E11" s="93"/>
      <c r="F11" s="93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x14ac:dyDescent="0.25">
      <c r="A12" s="107"/>
      <c r="B12" s="107"/>
      <c r="C12" s="107"/>
      <c r="D12" s="93"/>
      <c r="E12" s="93"/>
      <c r="F12" s="93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x14ac:dyDescent="0.25">
      <c r="A13" s="107"/>
      <c r="B13" s="107"/>
      <c r="C13" s="107"/>
      <c r="D13" s="93"/>
      <c r="E13" s="93"/>
      <c r="F13" s="93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x14ac:dyDescent="0.25">
      <c r="A14" s="107"/>
      <c r="B14" s="107"/>
      <c r="C14" s="107"/>
      <c r="D14" s="93"/>
      <c r="E14" s="93"/>
      <c r="F14" s="93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x14ac:dyDescent="0.25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x14ac:dyDescent="0.25"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4:18" x14ac:dyDescent="0.25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4:18" x14ac:dyDescent="0.25"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4:18" x14ac:dyDescent="0.25"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4:18" x14ac:dyDescent="0.25"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4:18" x14ac:dyDescent="0.25"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4:18" x14ac:dyDescent="0.25"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4:18" x14ac:dyDescent="0.25"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4:18" x14ac:dyDescent="0.25"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4:18" x14ac:dyDescent="0.25"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'3-илова'!Область_печати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 Windows</cp:lastModifiedBy>
  <cp:lastPrinted>2021-10-23T09:46:47Z</cp:lastPrinted>
  <dcterms:created xsi:type="dcterms:W3CDTF">2020-01-15T07:42:43Z</dcterms:created>
  <dcterms:modified xsi:type="dcterms:W3CDTF">2021-10-23T12:20:15Z</dcterms:modified>
</cp:coreProperties>
</file>