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ЭтаКнига"/>
  <mc:AlternateContent xmlns:mc="http://schemas.openxmlformats.org/markup-compatibility/2006">
    <mc:Choice Requires="x15">
      <x15ac:absPath xmlns:x15ac="http://schemas.microsoft.com/office/spreadsheetml/2010/11/ac" url="D:\CAMFORT\Сарвар Бухгалтерия ҳисоби бошқармаси\"/>
    </mc:Choice>
  </mc:AlternateContent>
  <xr:revisionPtr revIDLastSave="0" documentId="13_ncr:1_{24E9A1F0-051D-4592-BD51-E9D0BAFB8320}" xr6:coauthVersionLast="47" xr6:coauthVersionMax="47" xr10:uidLastSave="{00000000-0000-0000-0000-000000000000}"/>
  <bookViews>
    <workbookView xWindow="-120" yWindow="-120" windowWidth="29040" windowHeight="15990" tabRatio="790" activeTab="4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7-илова" sheetId="26" r:id="rId7"/>
    <sheet name="8-илова " sheetId="28" r:id="rId8"/>
    <sheet name="9 илова" sheetId="29" r:id="rId9"/>
    <sheet name="10 илова " sheetId="30" r:id="rId10"/>
    <sheet name="11 илова" sheetId="31" r:id="rId11"/>
    <sheet name="12 илова" sheetId="32" r:id="rId12"/>
    <sheet name="13 илова" sheetId="33" r:id="rId13"/>
    <sheet name="14-илова " sheetId="13" r:id="rId14"/>
    <sheet name="15-илова" sheetId="14" r:id="rId15"/>
    <sheet name="ГТК" sheetId="23" state="hidden" r:id="rId16"/>
  </sheets>
  <definedNames>
    <definedName name="_xlnm._FilterDatabase" localSheetId="3" hidden="1">'4-илова '!$A$4:$Y$23</definedName>
    <definedName name="_xlnm._FilterDatabase" localSheetId="4" hidden="1">'5-илова'!$A$5:$L$6</definedName>
    <definedName name="_xlnm._FilterDatabase" localSheetId="5" hidden="1">'6-илова '!$A$5:$M$10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'5-илова'!$5:$5</definedName>
    <definedName name="_xlnm.Print_Titles" localSheetId="5">'6-илова '!$5:$5</definedName>
    <definedName name="_xlnm.Print_Area" localSheetId="9">'10 илова '!$A$1:$L$15</definedName>
    <definedName name="_xlnm.Print_Area" localSheetId="14">'15-илова'!$A$1:$J$13</definedName>
    <definedName name="_xlnm.Print_Area" localSheetId="1">'2-илова'!$A$1:$J$14</definedName>
    <definedName name="_xlnm.Print_Area" localSheetId="2">'3-илова'!$A$1:$F$26</definedName>
    <definedName name="_xlnm.Print_Area" localSheetId="3">'4-илова '!$A$1:$L$25</definedName>
    <definedName name="_xlnm.Print_Area" localSheetId="4">'5-илова'!$A$1:$L$153</definedName>
    <definedName name="_xlnm.Print_Area" localSheetId="5">'6-илова '!$A$1:$H$12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0" i="7" l="1"/>
  <c r="L23" i="4" l="1"/>
  <c r="E21" i="9"/>
  <c r="F21" i="9"/>
  <c r="C19" i="9"/>
  <c r="E8" i="1" l="1"/>
  <c r="E10" i="1"/>
  <c r="A6" i="32" l="1"/>
  <c r="A7" i="32" s="1"/>
  <c r="A8" i="32" s="1"/>
  <c r="A9" i="32" s="1"/>
  <c r="A10" i="32" s="1"/>
  <c r="A11" i="32" s="1"/>
  <c r="A12" i="32" s="1"/>
  <c r="A13" i="32" s="1"/>
  <c r="A14" i="32" s="1"/>
  <c r="A6" i="31"/>
  <c r="A7" i="31" s="1"/>
  <c r="A8" i="31" s="1"/>
  <c r="A9" i="31" s="1"/>
  <c r="A10" i="31" s="1"/>
  <c r="A11" i="31" s="1"/>
  <c r="A12" i="31" s="1"/>
  <c r="A13" i="31" s="1"/>
  <c r="A14" i="31" s="1"/>
  <c r="A8" i="26" l="1"/>
  <c r="A9" i="26" s="1"/>
  <c r="A10" i="26" s="1"/>
  <c r="A11" i="26" s="1"/>
  <c r="A12" i="26" s="1"/>
  <c r="C13" i="9" l="1"/>
  <c r="C14" i="9"/>
  <c r="C15" i="9"/>
  <c r="C16" i="9"/>
  <c r="C17" i="9" l="1"/>
  <c r="C18" i="9"/>
  <c r="M15" i="4"/>
  <c r="M11" i="4"/>
  <c r="H11" i="13" l="1"/>
  <c r="G11" i="13"/>
  <c r="A8" i="25" l="1"/>
  <c r="A9" i="25" s="1"/>
  <c r="A10" i="25" s="1"/>
  <c r="A9" i="23" l="1"/>
  <c r="A10" i="23" s="1"/>
  <c r="A11" i="23" s="1"/>
  <c r="A12" i="23" s="1"/>
  <c r="A13" i="23" s="1"/>
  <c r="A14" i="23" s="1"/>
  <c r="A15" i="23" s="1"/>
  <c r="A16" i="23" s="1"/>
  <c r="A17" i="23" s="1"/>
  <c r="F28" i="13" l="1"/>
  <c r="E28" i="13"/>
  <c r="D28" i="13"/>
  <c r="A26" i="13"/>
  <c r="A27" i="13" s="1"/>
  <c r="F19" i="13" l="1"/>
  <c r="E19" i="13"/>
  <c r="D19" i="13" l="1"/>
  <c r="A17" i="13"/>
  <c r="A18" i="13" s="1"/>
  <c r="I11" i="13" l="1"/>
  <c r="K11" i="13"/>
  <c r="F11" i="13"/>
  <c r="E11" i="13"/>
  <c r="D11" i="13"/>
  <c r="A9" i="13"/>
  <c r="A10" i="13" s="1"/>
  <c r="A13" i="9" l="1"/>
  <c r="D21" i="9" l="1"/>
  <c r="A11" i="1" l="1"/>
  <c r="C12" i="9"/>
  <c r="G21" i="9"/>
  <c r="C21" i="9" l="1"/>
</calcChain>
</file>

<file path=xl/sharedStrings.xml><?xml version="1.0" encoding="utf-8"?>
<sst xmlns="http://schemas.openxmlformats.org/spreadsheetml/2006/main" count="1427" uniqueCount="624">
  <si>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</si>
  <si>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</si>
  <si>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</si>
  <si>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</si>
  <si>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</si>
  <si>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</si>
  <si>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</si>
  <si>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</si>
  <si>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</si>
  <si>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</si>
  <si>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</si>
  <si>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</si>
  <si>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</si>
  <si>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МАЪЛУМОТ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</si>
  <si>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</si>
  <si>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</si>
  <si>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</si>
  <si>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</si>
  <si>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</si>
  <si>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</si>
  <si>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</si>
  <si>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</si>
  <si>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Жами</t>
  </si>
  <si>
    <t>Сўндирилиши муддати</t>
  </si>
  <si>
    <t>№</t>
  </si>
  <si>
    <t>Амалга оширилган ишлар</t>
  </si>
  <si>
    <t>Кредит олувчилар номи</t>
  </si>
  <si>
    <t>Субсидия олувчилар номи</t>
  </si>
  <si>
    <t>...</t>
  </si>
  <si>
    <t>Маблағ ажратилиши юзасидан асословчи хужжат номи ва санаси</t>
  </si>
  <si>
    <t>Ажратилиши тартиби</t>
  </si>
  <si>
    <t>МАЪЛУМОТЛАР</t>
  </si>
  <si>
    <t>Кредитлар бўйича:</t>
  </si>
  <si>
    <t>Субсидиялар бўйича:</t>
  </si>
  <si>
    <t>Фоиз ставкаси</t>
  </si>
  <si>
    <t>Жойлашган ҳудуд
(вилоят, туман (шаҳар)</t>
  </si>
  <si>
    <t xml:space="preserve">Молиялаштириш манбаси* </t>
  </si>
  <si>
    <t>4-чорак</t>
  </si>
  <si>
    <t>Молиялаштириш манбаси*</t>
  </si>
  <si>
    <t xml:space="preserve">Маблағ ажратилишидан кўзланган мақсад </t>
  </si>
  <si>
    <t>Қўшимча манба номи</t>
  </si>
  <si>
    <t>Қўшимча манба ҳисобидан маблағ ажратилиши бўйича маҳаллий давлат органининг қарори</t>
  </si>
  <si>
    <t>рақами</t>
  </si>
  <si>
    <t>санаси</t>
  </si>
  <si>
    <t>Маблағ ажратилишидан кўзланган мақсад*</t>
  </si>
  <si>
    <t>*Изоҳ: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эттирилади.</t>
  </si>
  <si>
    <t>Маблағ ажратилган ташкилот</t>
  </si>
  <si>
    <t>Депозитлар бўйича</t>
  </si>
  <si>
    <t>Фоизи</t>
  </si>
  <si>
    <t>Шартнома рақами ва санаси</t>
  </si>
  <si>
    <t>Депозит жойлаштирилган банк номи</t>
  </si>
  <si>
    <t>Муддати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</si>
  <si>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</si>
  <si>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</si>
  <si>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</si>
  <si>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</si>
  <si>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</si>
  <si>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</si>
  <si>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</si>
  <si>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</si>
  <si>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</si>
  <si>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</si>
  <si>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</si>
  <si>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</si>
  <si>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</si>
  <si>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</si>
  <si>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</si>
  <si>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</si>
  <si>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</si>
  <si>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</si>
  <si>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</si>
  <si>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Ажратилган маблағ миқдори
(минг сўм)</t>
  </si>
  <si>
    <t>Молиялаштирилган маблағ
(минг сўм)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</si>
  <si>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</si>
  <si>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</si>
  <si>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</si>
  <si>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Ажратилган маблағ 
(минг сўм)</t>
  </si>
  <si>
    <t>Жойлаштирилган маблағ
 (минг сўм)</t>
  </si>
  <si>
    <t>Т/Р</t>
  </si>
  <si>
    <t>Шаклланган қўшимча маблағ миқдори</t>
  </si>
  <si>
    <t>х</t>
  </si>
  <si>
    <t>Ажратилган кредит маблағларининг қайтарилиши</t>
  </si>
  <si>
    <t>Асосий қарз</t>
  </si>
  <si>
    <t>Фоиз тўловлари</t>
  </si>
  <si>
    <t>Жарима ва пенялар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</si>
  <si>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</si>
  <si>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</si>
  <si>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</si>
  <si>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</si>
  <si>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</si>
  <si>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</si>
  <si>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</si>
  <si>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</si>
  <si>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</si>
  <si>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>Бюджет жараёнининг очиқлигини таъминлаш 
мақсадида расмий веб-сайтларда маълумотларни 
жойлаштириш тартиби тўғрисидаги низомга
15-ИЛОВА</t>
  </si>
  <si>
    <t>ягона ижтимоий солиқ</t>
  </si>
  <si>
    <t>Маълумот мавжуд эмас</t>
  </si>
  <si>
    <t>Маълумотлар мавжуд эмас</t>
  </si>
  <si>
    <t>Ўрмон хўжалиги давлат қўмитасида капитал қўйилмалар ҳисобидан амалга оширилаётган лойиҳалар мавжуд эмас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</si>
  <si>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</si>
  <si>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</si>
  <si>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</si>
  <si>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</si>
  <si>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</si>
  <si>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</si>
  <si>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</si>
  <si>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</si>
  <si>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</si>
  <si>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</si>
  <si>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</si>
  <si>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</si>
  <si>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</si>
  <si>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</si>
  <si>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</si>
  <si>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</si>
  <si>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</si>
  <si>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</si>
  <si>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</si>
  <si>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</si>
  <si>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</si>
  <si>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</si>
  <si>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</si>
  <si>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</si>
  <si>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</si>
  <si>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</si>
  <si>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</si>
  <si>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</si>
  <si>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</si>
  <si>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</si>
  <si>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</si>
  <si>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</si>
  <si>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</si>
  <si>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</si>
  <si>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</si>
  <si>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</si>
  <si>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</si>
  <si>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</si>
  <si>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Бюджетдан ташқари маблағлар</t>
  </si>
  <si>
    <t>ПҚ-3953 27.09.2018й.</t>
  </si>
  <si>
    <t>Ўзбекистон Республикасининг Давлат бюджети</t>
  </si>
  <si>
    <t>Электрон дўкон</t>
  </si>
  <si>
    <t>Бюджетдан ташқари жамғарма маблағлари</t>
  </si>
  <si>
    <t>Ўрмон хўжалиги илмий-тадқиқот институти ҳузуридаги чўл ҳудудларида ўрмончиликни ривожлантириш илмий маркази</t>
  </si>
  <si>
    <t>Ўрмон хўжалиги давлат қўмитаси</t>
  </si>
  <si>
    <t>МТБ ва ОХБ</t>
  </si>
  <si>
    <t>Ўрмон хўжалиги илмий-тадқиқот институти</t>
  </si>
  <si>
    <t>Урмонкурилиш ДУК</t>
  </si>
  <si>
    <t>Урмон хужалиги илмий тадкикот институтининг Андижон филилали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</si>
  <si>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</si>
  <si>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</si>
  <si>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</si>
  <si>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Ажратилган маблағнинг ўзлаштирилиши (%)</t>
  </si>
  <si>
    <t>Бажарилган ишлар ва харажатларнинг миқдори
 (минг сўм)</t>
  </si>
  <si>
    <t>Молиялаштирил-ган маблағ
(минг сўм)</t>
  </si>
  <si>
    <t>Режалаштирилган маблағ</t>
  </si>
  <si>
    <t>Объект сони</t>
  </si>
  <si>
    <t>Биринчи даражали бюджет маблағлари тақсимловчи номи*</t>
  </si>
  <si>
    <t xml:space="preserve"> 20____ йилда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</si>
  <si>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</si>
  <si>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</si>
  <si>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 xml:space="preserve"> 20____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</si>
  <si>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Объект номи ва манзили</t>
  </si>
  <si>
    <t>Амалга ошириш муддати</t>
  </si>
  <si>
    <t>Ўлчов бирлиги</t>
  </si>
  <si>
    <t>Лойиҳа қуввати</t>
  </si>
  <si>
    <t>Молиялаш-тирилган маблағ
(минг сўм)</t>
  </si>
  <si>
    <t>Ажратилган маблағнинг ўзлаш-тирилиши (%)</t>
  </si>
  <si>
    <t>Дастурга киритиш учун асос</t>
  </si>
  <si>
    <t>Йил бошида учун тасдиқланган дастур асосида
(минг сўм)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</si>
  <si>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</si>
  <si>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</si>
  <si>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</si>
  <si>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</si>
  <si>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</si>
  <si>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</si>
  <si>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</si>
  <si>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</si>
  <si>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</si>
  <si>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</si>
  <si>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</si>
  <si>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</si>
  <si>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Бюджет жараёнининг очиқлигини таъминлаш 
мақсадида расмий веб-сайтларда маълумотларни 
жойлаштириш тартиби тўғрисидаги низомга
9-ИЛОВА</t>
  </si>
  <si>
    <r>
      <t xml:space="preserve">Тақдим этилган солиқ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</si>
  <si>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Солиқ тури</t>
  </si>
  <si>
    <t>Имтиёз номи</t>
  </si>
  <si>
    <t>Хуқуқий хужжат тури</t>
  </si>
  <si>
    <t>Хужжат рақами ва санаси</t>
  </si>
  <si>
    <t>Имтиёзнинг амал қилиш муддати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</si>
  <si>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</si>
  <si>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</si>
  <si>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Хужжат тури</t>
  </si>
  <si>
    <t>Хужжат рақами</t>
  </si>
  <si>
    <t>Хужжат тасдиқланган сана</t>
  </si>
  <si>
    <t>Хужжат номи</t>
  </si>
  <si>
    <t>Ҳужжатнинг тузилмавий бирлиги</t>
  </si>
  <si>
    <t>Кучга кириш санаси</t>
  </si>
  <si>
    <t>Хужжатнинг амал қилиш муддати</t>
  </si>
  <si>
    <t>Имтиёз тури</t>
  </si>
  <si>
    <t>Имтиёз берилган соҳа номи</t>
  </si>
  <si>
    <t>Божхона тўлови</t>
  </si>
  <si>
    <t>Акциз солиғи</t>
  </si>
  <si>
    <t>ҚҚС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</si>
  <si>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</si>
  <si>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 xml:space="preserve"> 20____ йилда
Тадбиркорлик субъектларига тақдим этилган солиқ имтиёзлари тўғрисида
МАЪЛУМОТ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</si>
  <si>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</si>
  <si>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</si>
  <si>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t xml:space="preserve"> 20____ йилда
Тадбиркорлик субъектларига тақдим этилган божхона имтиёзлари тўғрисида
МАЪЛУМОТ</t>
  </si>
  <si>
    <r>
      <rPr>
        <sz val="12"/>
        <rFont val="Times New Roman"/>
        <family val="1"/>
        <charset val="204"/>
      </rPr>
      <t>Бюджет жараёнининг очиқлигини таъминлаш 
мақсадида расмий веб-сайтларда маълумотларни жойлаштириш тартиби тўғрисидаги низомга
13-ИЛОВА</t>
    </r>
    <r>
      <rPr>
        <b/>
        <sz val="12"/>
        <rFont val="Times New Roman"/>
        <family val="1"/>
        <charset val="204"/>
      </rPr>
      <t xml:space="preserve">
</t>
    </r>
  </si>
  <si>
    <t xml:space="preserve"> 20____ йилда
Ўзбекистон Республикасининг Давлат молиявий назорат органлари томонидан ўтказилган назорат тадбирлари юзасидагн
МАЪЛУМОТ</t>
  </si>
  <si>
    <t>Р  Е  Ж  А С  И *</t>
  </si>
  <si>
    <t>Назорат тадбирлари мазмуни</t>
  </si>
  <si>
    <t xml:space="preserve"> Ўтказиш санаси</t>
  </si>
  <si>
    <t>Объектлар номи</t>
  </si>
  <si>
    <t>*Ҳар чорак якунлари бўйича ўтказилган назорат тадбирлари натижалари юзасидан вазирликлар ва ҳудудлар кесимида маълумот тақдим этилади.</t>
  </si>
  <si>
    <t>Урмон хужалигини ривожлантириш Инновация маркази</t>
  </si>
  <si>
    <t>Ўзбекистон Республикасининг Давлат бюджети, Бюджетдан ташқари жамғарма маблағлари</t>
  </si>
  <si>
    <t>дона</t>
  </si>
  <si>
    <t>Ягона етказиб берувчи</t>
  </si>
  <si>
    <t>литр</t>
  </si>
  <si>
    <t>Доривор ўсимликларни етиштириш ва қайта ишлаш илмий-ишлаб чиқариш маркази</t>
  </si>
  <si>
    <t>(минг сўм)</t>
  </si>
  <si>
    <t>(сўмда)</t>
  </si>
  <si>
    <t>Миллий дўкон</t>
  </si>
  <si>
    <t>услуга</t>
  </si>
  <si>
    <t>Ремонт машин и агрегатов</t>
  </si>
  <si>
    <t>Услуги по сотовой (мобильной) связи</t>
  </si>
  <si>
    <t>Республика махсус алока богламаси ДУК</t>
  </si>
  <si>
    <t>Услуги телефонной связи</t>
  </si>
  <si>
    <t>22110024052643, 81/К-115</t>
  </si>
  <si>
    <t>Бензин автомобильный</t>
  </si>
  <si>
    <t>22110042051810, 267-22</t>
  </si>
  <si>
    <t>"UNG PETRO" МЧЖ</t>
  </si>
  <si>
    <t>Услуга наполнения газовых баллонов сжатым природным газом для автомобилей</t>
  </si>
  <si>
    <t>22110042056341, 39-22.M</t>
  </si>
  <si>
    <t>OOO "ISKANDAR MAFTUNA BUSINESS"</t>
  </si>
  <si>
    <t>м3</t>
  </si>
  <si>
    <t>Авиабилет</t>
  </si>
  <si>
    <t>22110022086982, 22</t>
  </si>
  <si>
    <t>АО "UZBEKISTAN AIRWAYS"</t>
  </si>
  <si>
    <t>"O`ZBEKTELEKOM" АЖ</t>
  </si>
  <si>
    <t>22110024086861, 1918386304</t>
  </si>
  <si>
    <t>Услуги по предоставлению канала доступа к виртуальным частным cетям (VPN)</t>
  </si>
  <si>
    <t>22110024086493, 1912334079</t>
  </si>
  <si>
    <t>Услуги по абонентской плате</t>
  </si>
  <si>
    <t>22110024086605, 1916863978</t>
  </si>
  <si>
    <t>Услуга по подключению к интернету</t>
  </si>
  <si>
    <t>ONE-NET</t>
  </si>
  <si>
    <t>22110024085810, ON-1/35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</si>
  <si>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</si>
  <si>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>"UNICON-SOFT" МЧЖ</t>
  </si>
  <si>
    <t xml:space="preserve">22110010136821, 433-2022/IJRO </t>
  </si>
  <si>
    <t>Услуги по вывозу мусора</t>
  </si>
  <si>
    <t>22110061137750, 21</t>
  </si>
  <si>
    <t>"TOZA HUDUD" DUK</t>
  </si>
  <si>
    <t>Услуга оказание охранных услуг на договорной основе юридическим лицам</t>
  </si>
  <si>
    <t>22110010145667, 125</t>
  </si>
  <si>
    <t>O`ZR MILLIY GVARDIYASI QO`RIQLASH BB TOSH VIL QO`RIQLASH BOSHQARMASI</t>
  </si>
  <si>
    <t>Услуги по передаче электроэнергии</t>
  </si>
  <si>
    <t>Тошкент Давлат Аграр Универстети</t>
  </si>
  <si>
    <t>квт</t>
  </si>
  <si>
    <t>22110034226455, 14</t>
  </si>
  <si>
    <t>22110024223737, 1140611</t>
  </si>
  <si>
    <t>Услуги по технической поддержке информационных технологий</t>
  </si>
  <si>
    <t>22110014232938, 73-П</t>
  </si>
  <si>
    <t>"DAVLAT AXBOROT TIZIMLARINI YARATISH VA QOLLAB QUVATLASH BOYICHA YAGONA INTEGR-"</t>
  </si>
  <si>
    <t>22111008145348, 142994</t>
  </si>
  <si>
    <t>ЯТТ УМАРОВ БОТИР БАХОДИРОВИЧ</t>
  </si>
  <si>
    <t>22111008145327, 142937</t>
  </si>
  <si>
    <t>22111008145342, 142892</t>
  </si>
  <si>
    <t>22111008145315, 142889</t>
  </si>
  <si>
    <t>22111008172070, 163879</t>
  </si>
  <si>
    <t>Скрепки металлические</t>
  </si>
  <si>
    <t>22111008183808, 172700</t>
  </si>
  <si>
    <t>"BEKABAD HOLDING"МЧЖ</t>
  </si>
  <si>
    <t>упаковка</t>
  </si>
  <si>
    <t>Электрочайники бытовые</t>
  </si>
  <si>
    <t>22111008182176, 170808</t>
  </si>
  <si>
    <t>NEW WINNER FORISH xususiy korxonasi</t>
  </si>
  <si>
    <t>Услуги кабельного телевидения</t>
  </si>
  <si>
    <t>22110024072474, 22К-223</t>
  </si>
  <si>
    <t>"Uzdigital TV" МЧЖ</t>
  </si>
  <si>
    <t>Услуга по обновлению веб-сайта</t>
  </si>
  <si>
    <t>ГУП "O`RMONTEXNOSERVIS"</t>
  </si>
  <si>
    <t>22110029136929, 2022/1</t>
  </si>
  <si>
    <t>22110042182795, 500-22</t>
  </si>
  <si>
    <t xml:space="preserve">"UNG PETRO" МЧЖ </t>
  </si>
  <si>
    <t>Аренда оборудования</t>
  </si>
  <si>
    <t xml:space="preserve">"O`ZBEKTELEKOM" АЖ </t>
  </si>
  <si>
    <t>22110034192001, 71-22/ПП</t>
  </si>
  <si>
    <t>Услуги по изготовлению бланков с водяными знаками</t>
  </si>
  <si>
    <t>"O`ZR MARKAZIY BANKINING "DAVLAT BELGISI" ДУК</t>
  </si>
  <si>
    <t>22110010206602, 12-BZ/1216</t>
  </si>
  <si>
    <t>22110034226397, 14.</t>
  </si>
  <si>
    <t>Услуга по предоставлению доступа к базе данных</t>
  </si>
  <si>
    <t>22111008115360, 123458</t>
  </si>
  <si>
    <t>ИП ООО "Action-MCFR Mediaguruhi"</t>
  </si>
  <si>
    <t xml:space="preserve">22110024234386,CPIO-2423/VPN </t>
  </si>
  <si>
    <t xml:space="preserve"> "O`ZBEKTELEKOM" АЖ</t>
  </si>
  <si>
    <t>Услуга по повышению квалификации работников</t>
  </si>
  <si>
    <t>O`ZR ADLIYA VAZIRLIGI QOSHIDAGI YURISTLAR MALAKASINI OSHIRISH MARKAZI</t>
  </si>
  <si>
    <t>22110010245620, 006939</t>
  </si>
  <si>
    <t>22111008145398, 143030</t>
  </si>
  <si>
    <t>22111008145403, 142865</t>
  </si>
  <si>
    <t>Услуги по продаже билетов на концерты, спектакли, спортивные соревнования и иные зрелищные мероприятия</t>
  </si>
  <si>
    <t>22110039270240, 67</t>
  </si>
  <si>
    <t>"O`ZBEK MILLIY AKADEMIK DRAMA TEATRI"</t>
  </si>
  <si>
    <t>22111008158481, 153250</t>
  </si>
  <si>
    <t>22111008158484, 153236</t>
  </si>
  <si>
    <t>22110010309012, 26112022-TOSH</t>
  </si>
  <si>
    <t>Давлат тилида иш юритиш асосларини укитиш ва малака ошириш маркази</t>
  </si>
  <si>
    <t xml:space="preserve">22110042308931, 39-22М </t>
  </si>
  <si>
    <t>Аппарат телефонный</t>
  </si>
  <si>
    <t>22111008198124, 185317</t>
  </si>
  <si>
    <t>"Birja trade" МЧЖ</t>
  </si>
  <si>
    <t>Потолочный светильник</t>
  </si>
  <si>
    <t>22111008197879, 184884</t>
  </si>
  <si>
    <t>ЧП TAKE AND PAY</t>
  </si>
  <si>
    <t>22111008197177, 183737</t>
  </si>
  <si>
    <t>ООО MUSAFFO-QULAY SAVDO</t>
  </si>
  <si>
    <t>Посуда (стакан)</t>
  </si>
  <si>
    <t>Универсальный чистящий крем</t>
  </si>
  <si>
    <t>22111008196126, 182132</t>
  </si>
  <si>
    <t>TRADE ZONA MCHJ</t>
  </si>
  <si>
    <t>Веник</t>
  </si>
  <si>
    <t>22111008196053, 182123</t>
  </si>
  <si>
    <t>KANS SHOP XK</t>
  </si>
  <si>
    <t>Лопата</t>
  </si>
  <si>
    <t>22111008196081, 182113</t>
  </si>
  <si>
    <t>MCHJ ZOFE ABDULLOH NUR</t>
  </si>
  <si>
    <t>SADIKOV YORQINBEK RAVSHANBEKOVICH</t>
  </si>
  <si>
    <t>Чистоль</t>
  </si>
  <si>
    <t>22111008196019, 182093</t>
  </si>
  <si>
    <t>Бумага туалетная</t>
  </si>
  <si>
    <t>22111008196046, 182070</t>
  </si>
  <si>
    <t>FALCON LINE" хусусий корхонаси</t>
  </si>
  <si>
    <t>пачка</t>
  </si>
  <si>
    <t>Перчатки резиновые хозяйственные</t>
  </si>
  <si>
    <t>22111008196041, 182065</t>
  </si>
  <si>
    <t>ООО "INNOVATION PROJECT PROGRAMS"</t>
  </si>
  <si>
    <t>пара</t>
  </si>
  <si>
    <t>Мыло жидкое пастообразное</t>
  </si>
  <si>
    <t>22111008196075, 187354</t>
  </si>
  <si>
    <t>ООО AVIUM</t>
  </si>
  <si>
    <t>кг</t>
  </si>
  <si>
    <t xml:space="preserve">22110010333234, 7313-2022/IJRO </t>
  </si>
  <si>
    <t>хизмат</t>
  </si>
  <si>
    <t>Энергия тепловая, отпущенная котельными</t>
  </si>
  <si>
    <t>22110034334035 ,  8</t>
  </si>
  <si>
    <t xml:space="preserve">Тошкент Давлат Аграр Универстети </t>
  </si>
  <si>
    <t>Гкалл</t>
  </si>
  <si>
    <t>Услуги по холодному водоснабжению</t>
  </si>
  <si>
    <t>22110034335719, 9</t>
  </si>
  <si>
    <t>22110010338454, 007108</t>
  </si>
  <si>
    <t>Скоросшиватель</t>
  </si>
  <si>
    <t>22111008222630, 209541</t>
  </si>
  <si>
    <t>ООО UMAKANSUL BUSINESS</t>
  </si>
  <si>
    <t>Обложка файла</t>
  </si>
  <si>
    <t>22111008221513, 209005</t>
  </si>
  <si>
    <t>ООО INNOVATION SOLUTION BROKER</t>
  </si>
  <si>
    <t>Дырокол</t>
  </si>
  <si>
    <t>22111008220579, 208954</t>
  </si>
  <si>
    <t>Клей</t>
  </si>
  <si>
    <t>22111008222769, 201788</t>
  </si>
  <si>
    <t>MCHJ HUMSAR TEXT</t>
  </si>
  <si>
    <t>Тряпка для очистки поверхностей</t>
  </si>
  <si>
    <t>22111008222067, 200820</t>
  </si>
  <si>
    <t xml:space="preserve"> Карандаши</t>
  </si>
  <si>
    <t>22111008221602, 200080</t>
  </si>
  <si>
    <t xml:space="preserve">Бумага для офисной </t>
  </si>
  <si>
    <t>22111008220481, 199542</t>
  </si>
  <si>
    <t>ООО FAST MOVEMENT GROUP</t>
  </si>
  <si>
    <t>Скобы для степлера</t>
  </si>
  <si>
    <t>22111008220933, 199077</t>
  </si>
  <si>
    <t>OOO "ART LOYIHA INVEST"</t>
  </si>
  <si>
    <t>Скотч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</si>
  <si>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</si>
  <si>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</si>
  <si>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</si>
  <si>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</si>
  <si>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</si>
  <si>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</si>
  <si>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</si>
  <si>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</si>
  <si>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</si>
  <si>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</si>
  <si>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</si>
  <si>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</si>
  <si>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</si>
  <si>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</si>
  <si>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</si>
  <si>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</si>
  <si>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</si>
  <si>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</si>
  <si>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</si>
  <si>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</si>
  <si>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</si>
  <si>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</si>
  <si>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</si>
  <si>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</si>
  <si>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</si>
  <si>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</si>
  <si>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</si>
  <si>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22111008220738, 196214</t>
  </si>
  <si>
    <t>ООО QIBRAY TRADE BUILD GROUP</t>
  </si>
  <si>
    <t>22110010338078, 436/2022-Tosh</t>
  </si>
  <si>
    <t>нафар</t>
  </si>
  <si>
    <t>Шланг поливочный</t>
  </si>
  <si>
    <t>22111008235102,  214885</t>
  </si>
  <si>
    <t>МЧЖ Квадра форм</t>
  </si>
  <si>
    <t>м</t>
  </si>
  <si>
    <t>Папка</t>
  </si>
  <si>
    <t>22111008232378, 212895</t>
  </si>
  <si>
    <t>SHERZOD STATIONERY Мчж</t>
  </si>
  <si>
    <t>Маркер</t>
  </si>
  <si>
    <t>22111008232159, 212746</t>
  </si>
  <si>
    <t>Ручка канцелярская</t>
  </si>
  <si>
    <t>22111008231683, 212398</t>
  </si>
  <si>
    <t>YANGIYER BREND MCHJ</t>
  </si>
  <si>
    <t>Плафон со светильником</t>
  </si>
  <si>
    <t>22111008231578, 212338</t>
  </si>
  <si>
    <t xml:space="preserve">MCHJ MEGA EXPRESS DELIVERY </t>
  </si>
  <si>
    <t>22110022383657, 255</t>
  </si>
  <si>
    <t>22110024383273, 27.01.2022 йилдаги 1912334079 шарт Д/с № 1</t>
  </si>
  <si>
    <t>22111008253640,  229617</t>
  </si>
  <si>
    <t>ЯТТ УМАРОВ БОТИР БАХОДИРОВИЧ 2</t>
  </si>
  <si>
    <t>22111008253615,  229566</t>
  </si>
  <si>
    <t>22110024387959,  26.01.2022 йилдаги 81/К-115 шарт Д/с 1</t>
  </si>
  <si>
    <t>22110024393814,  27.01.2022 йилдаги 1916863978 шарт Д/с № 1</t>
  </si>
  <si>
    <t>22111008262077,  238239</t>
  </si>
  <si>
    <t xml:space="preserve"> Программное обеспечение в сфере информационных технологий</t>
  </si>
  <si>
    <t>22111008261542,  237846</t>
  </si>
  <si>
    <t xml:space="preserve">ДП Softline International  </t>
  </si>
  <si>
    <t>Канцелярский набор (настольный органайзер)</t>
  </si>
  <si>
    <t>22111008266504,  242427</t>
  </si>
  <si>
    <t xml:space="preserve">RAA QAQNUS </t>
  </si>
  <si>
    <t>Мыло туалетное жидкое</t>
  </si>
  <si>
    <t>22111008265919,  241634</t>
  </si>
  <si>
    <t>Половая тряпка</t>
  </si>
  <si>
    <t>22111008265767,  241593</t>
  </si>
  <si>
    <t>ООО LUDEM MUHR</t>
  </si>
  <si>
    <t>Стакан для питья</t>
  </si>
  <si>
    <t>22111008265697,  241512</t>
  </si>
  <si>
    <t>ЧП G`ULOM BOBO UMIROV</t>
  </si>
  <si>
    <t>Бумага для офисной</t>
  </si>
  <si>
    <t>22111008267979,  243438</t>
  </si>
  <si>
    <t>OOO "Bahora Sarmoya Servis"</t>
  </si>
  <si>
    <t>22110010443064, 1008</t>
  </si>
  <si>
    <t xml:space="preserve"> O`ZR MILLIY GVARDIYASI QO`RIQLASH BB TOSH VIL QO`RIQLASH BOSHQARMASI</t>
  </si>
  <si>
    <t xml:space="preserve"> Бензин автомобильный</t>
  </si>
  <si>
    <t>22110042440009,   988-22</t>
  </si>
  <si>
    <t>22110024086861,  05.01.2022 й № 1918386304 ш Д/С № 1</t>
  </si>
  <si>
    <t>22110061137750, 24.01.2022 й № 21 ш. Д/с № 1</t>
  </si>
  <si>
    <t>Бумага для заметок</t>
  </si>
  <si>
    <t>22111008300139,  271063</t>
  </si>
  <si>
    <t xml:space="preserve">COMFORT COMMERCE </t>
  </si>
  <si>
    <t>Деловой журнал</t>
  </si>
  <si>
    <t>22111008300135, 271054</t>
  </si>
  <si>
    <t>22111008304691,  274477</t>
  </si>
  <si>
    <t>ООО EDEM Bolalar uyi</t>
  </si>
  <si>
    <t xml:space="preserve">22110042480817, 20-83 </t>
  </si>
  <si>
    <t>22110024333956,  ON-70/2022 шарт Д/с № 1</t>
  </si>
  <si>
    <t>22110029487048, 2022/3</t>
  </si>
  <si>
    <t xml:space="preserve">ГУП "O`RMONTEXNOSERVIS" </t>
  </si>
  <si>
    <t>22110061137750,  шарт № 21 д/с № 1.</t>
  </si>
  <si>
    <t>Водомер</t>
  </si>
  <si>
    <t>22111008339285,  304086</t>
  </si>
  <si>
    <t>ООО PROFESSIONAL WATER  MANAGEMENT</t>
  </si>
  <si>
    <t>Бумага офсетная</t>
  </si>
  <si>
    <t>22111008339243,  304000</t>
  </si>
  <si>
    <t xml:space="preserve"> OOO"POWER MAX GROUP"</t>
  </si>
  <si>
    <t>Рейка деревянная</t>
  </si>
  <si>
    <t>22111008336612,  302209</t>
  </si>
  <si>
    <t>BEST NOSIR MCHJ</t>
  </si>
  <si>
    <t>Услуги по страхованию гражданской ответственности владельцев автотранспортных средств</t>
  </si>
  <si>
    <t>22110037508287, 41-0157/070-2022</t>
  </si>
  <si>
    <t>"KAFIL-SUG`URTA" МЧЖ</t>
  </si>
  <si>
    <t>22110034226455,  14 шарт Д/с № 1</t>
  </si>
  <si>
    <t>кВт</t>
  </si>
  <si>
    <t>Урна</t>
  </si>
  <si>
    <t>22111008383109,   339122</t>
  </si>
  <si>
    <t>ООО OLTIBEK FAMILY</t>
  </si>
  <si>
    <t>Термопот</t>
  </si>
  <si>
    <t>22111008382885, 338873</t>
  </si>
  <si>
    <t>ООО BOTIRALI UMID FAYZI</t>
  </si>
  <si>
    <t xml:space="preserve"> Услуги по продаже билетов на железнодорожный транспорт</t>
  </si>
  <si>
    <t>22110022542777. JPD 4122-3042</t>
  </si>
  <si>
    <t>"O`ZTEMIRYO`LYO`LOVCHI" АЖ</t>
  </si>
  <si>
    <t xml:space="preserve"> Чашка столовая</t>
  </si>
  <si>
    <t>22111008398226,   345148</t>
  </si>
  <si>
    <t>ABDUFAZO TRADE</t>
  </si>
  <si>
    <t>Услуги организации учебных курсов в области IT</t>
  </si>
  <si>
    <t>22111008385081,  344719</t>
  </si>
  <si>
    <t>DASTURIY MAHSULOTLAR VA AXBOROT TEXNOLOGIYALARI TEXNOLOGIK PARKI</t>
  </si>
  <si>
    <t>Услуги по заправке и восстановление картриджей</t>
  </si>
  <si>
    <t xml:space="preserve">22110029553194, 2022/4 </t>
  </si>
  <si>
    <t>Бумага для офисной техники белая</t>
  </si>
  <si>
    <t>22111008397466,  351945</t>
  </si>
  <si>
    <t xml:space="preserve">22110024223737,  1140611/1 </t>
  </si>
  <si>
    <t>22111008464690,  405202</t>
  </si>
  <si>
    <t>Датчик движения</t>
  </si>
  <si>
    <t>22111008462978,  403963</t>
  </si>
  <si>
    <t>ЧП O DILBAR TRADE</t>
  </si>
  <si>
    <t>Услуги водоснабжения</t>
  </si>
  <si>
    <t>22110010618627,  32965</t>
  </si>
  <si>
    <t xml:space="preserve"> "MUSAFFO OBI HAYOT" МЧЖ</t>
  </si>
  <si>
    <t>22111008473815,  413174</t>
  </si>
  <si>
    <t>Щетка для уборки</t>
  </si>
  <si>
    <t>22111008492338,  428110</t>
  </si>
  <si>
    <t>ООО BIRJA QIROLICHASI</t>
  </si>
  <si>
    <t>Мыло хозяйственное твердое</t>
  </si>
  <si>
    <t>22111008492323,  428064</t>
  </si>
  <si>
    <t xml:space="preserve">YaTT AXUNOV XUSHNUD KARIMJANOVICH </t>
  </si>
  <si>
    <t>22111008492314,  428038</t>
  </si>
  <si>
    <t>ООО MUROD KANS</t>
  </si>
  <si>
    <t>Арматура для сливного бачка унитаза</t>
  </si>
  <si>
    <t>22111008500267,  434295</t>
  </si>
  <si>
    <t>XK BIZNES-REGION-XORAZM</t>
  </si>
  <si>
    <t>Зеркало</t>
  </si>
  <si>
    <t>22111008500282, 434336</t>
  </si>
  <si>
    <t>YaTT PULATOV IXTIYOR TAXIROVICH</t>
  </si>
  <si>
    <t>Дрель ручная электрическая</t>
  </si>
  <si>
    <t>22111008500253,  434334</t>
  </si>
  <si>
    <t>ООО BEST-TOOLS</t>
  </si>
  <si>
    <t>22110034334066, 8</t>
  </si>
  <si>
    <t>Услуги по почтовой связи</t>
  </si>
  <si>
    <t>22110010339102, 30</t>
  </si>
  <si>
    <t>"O`ZBEKISTON POCHTASI" АЖ</t>
  </si>
  <si>
    <t>22110029358147, 2022</t>
  </si>
  <si>
    <t xml:space="preserve">22110024365156, 22К-228 </t>
  </si>
  <si>
    <t>22110039363128, 2</t>
  </si>
  <si>
    <t xml:space="preserve">НАФОСАТ   КИЧИК КОРХОНАСИ </t>
  </si>
  <si>
    <t>Бланки форм учетной и отчетной документации</t>
  </si>
  <si>
    <t>22111008241974, 220493</t>
  </si>
  <si>
    <t>ООО ИД "TABRIKLAR DUNYOSI"</t>
  </si>
  <si>
    <t>Услуги операторов связи в сфере проводных телекоммуникаций</t>
  </si>
  <si>
    <t>UNIVERSAL MOBILE SYSTEMS МЧЖ</t>
  </si>
  <si>
    <t>22110024383335,  170102443867</t>
  </si>
  <si>
    <t>22110037383323, 41-01-57/071-2022</t>
  </si>
  <si>
    <t>Услуги по размещению в информационно-коммуникационной сети Интернет (услуги веб-хостинга)</t>
  </si>
  <si>
    <t>22110014396011, 1914985119</t>
  </si>
  <si>
    <t>Услуги по распространению информации в печатных газетах</t>
  </si>
  <si>
    <t>22111008261501, 242104</t>
  </si>
  <si>
    <t>"Кишлок хаёти" газетаси тахририяти</t>
  </si>
  <si>
    <t>22111008299326,  270436</t>
  </si>
  <si>
    <t>22111008299348,  270471</t>
  </si>
  <si>
    <t>22111008299285,  270387</t>
  </si>
  <si>
    <t>22111008299134, 270263</t>
  </si>
  <si>
    <t>22111008299108,  270249</t>
  </si>
  <si>
    <t>22110039478140,  128</t>
  </si>
  <si>
    <t>22111008319274, 287356</t>
  </si>
  <si>
    <t>22110024383335, 170102443867</t>
  </si>
  <si>
    <t>Услуга монтажа и пуско-наладки охранной сигнализации</t>
  </si>
  <si>
    <t>22111008345978, 308604</t>
  </si>
  <si>
    <t>OOO "PLUMB LINE"</t>
  </si>
  <si>
    <t>22110039556362. 60</t>
  </si>
  <si>
    <t>ООО "CORONA CONCERET PRODUCTION"</t>
  </si>
  <si>
    <t>Услуга по техническому обслуживанию приборов учета водомеров</t>
  </si>
  <si>
    <t>22111008385383, 345050</t>
  </si>
  <si>
    <t>ДП"Сувулчагичхизмати"</t>
  </si>
  <si>
    <t>Услуга оформление документов</t>
  </si>
  <si>
    <t>22111008424511, 373015</t>
  </si>
  <si>
    <t>ООО "SARVAR-BEK MED-TEX SERVIS"</t>
  </si>
  <si>
    <t>22111008424505,  373031</t>
  </si>
  <si>
    <t>22111008438807, 384172</t>
  </si>
  <si>
    <t>Предоставление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обеспечением.</t>
  </si>
  <si>
    <t>22110010613405,  261-TZ</t>
  </si>
  <si>
    <t xml:space="preserve">"Киберхавфсизлик маркази" ДУК </t>
  </si>
  <si>
    <t>Блокнот</t>
  </si>
  <si>
    <t>22111008475557, 414547</t>
  </si>
  <si>
    <t>Произведение декоративно-прикладного искусства</t>
  </si>
  <si>
    <t>22111008475493, 416590</t>
  </si>
  <si>
    <t>ЯККА ТАРТИБДАГИ ТАДБИРКОР</t>
  </si>
  <si>
    <t>Услуга по нанесению логотипа</t>
  </si>
  <si>
    <t>22111008488416, 424370</t>
  </si>
  <si>
    <t xml:space="preserve"> ООО ИД "TABRIKLAR DUNYOSI"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</si>
  <si>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</si>
  <si>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</si>
  <si>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</si>
  <si>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</si>
  <si>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</si>
  <si>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</si>
  <si>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</si>
  <si>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</si>
  <si>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</si>
  <si>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</si>
  <si>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</si>
  <si>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 xml:space="preserve"> 2022 йил 6 ойликда 
Ўрмон хўжалиги давлат қўмитасининг бюджетдан ажратилган маблағларнинг чегараланган миқдорининг ўз тасарруфидаги бюджет ташкилотлари кесимида тақсимоти тўғрисида </t>
  </si>
  <si>
    <t xml:space="preserve"> 2022 йил 6 ойликда  
Ўрмон хўжалиги давлат қўмитасида капитал қўйилмалар ҳисобидан амалга оширилаётган лойиҳаларнинг ижроси тўғрисидаги
МАЪЛУМОТЛАР</t>
  </si>
  <si>
    <t xml:space="preserve"> 2022 йил 6 ойликда
Ўрмон хўжалиги давлат қўмитаси томонидан ўтказилган танловлар (тендерлар) ва амалга оширилган давлат харидлари тўғрисидаги
МАЪЛУМОТЛАР</t>
  </si>
  <si>
    <r>
      <t xml:space="preserve"> 2022 йил 6 ойликда  
Ўрмон хўжалиги давлат қўмитаси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</si>
  <si>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t>Ўрмон хўжалиги давлат қўмитаси томонидан 2022 йил 2 чоракда Асосий воситалар харид қилинмади</t>
  </si>
  <si>
    <r>
      <t xml:space="preserve"> 2022 йил 6 ойликда 
Ўрмон хўжалиги давлат қўмитаси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</si>
  <si>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r>
      <t xml:space="preserve"> 2022 йил 6 ойликда                                                                                                                                                                                                                                            Ўрмон хўжалиги давлат қўмитаси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</si>
  <si>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>Ўрмон хўжалиги давлат қўмитаси томонидан 2022 йил 6 ойликда қурилиш, реконструкция қилиш ва таъмирлаш ишлари бўйича танловлар (тендерлар) ўтказилмади</t>
  </si>
  <si>
    <t xml:space="preserve"> 2022 йил 6 ойликда
Ўрмон хўжалиги давлат қўмитаси Давлат мақсадли жамғармалардан ажратилган субсидиялар, кредитлар ҳамда тижорат банкларига жойлаштирилган депозитлар тўғрисидаги</t>
  </si>
  <si>
    <r>
      <t>Ўрмон хўжалиги давлат қўмитаси қўшимча манбалари ҳисобидан харид қилинган товарлар ҳамда хизматлар, қурилиш, реконструкция қилиш ва таъмирлаш
ишлари олиб борилаётган объектлар рўйхати, шунингдек қурилиш-таъмирлаш ишларининг молиялаштирилиши тўғрисида
МАЪЛУМОТ
 Январ ва июнь ойлари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2022 йил *
</t>
    </r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</si>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</sst>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36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5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4" fillId="0" borderId="0"/>
    <xf numFmtId="0" fontId="29" fillId="0" borderId="0"/>
  </cellStyleXfs>
  <cellXfs count="227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4" fillId="0" borderId="0" xfId="0" applyNumberFormat="1" applyFont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left" vertical="top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3" fontId="11" fillId="0" borderId="0" xfId="0" applyNumberFormat="1" applyFont="1" applyFill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top" wrapText="1"/>
    </xf>
    <xf numFmtId="0" fontId="19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/>
    </xf>
    <xf numFmtId="164" fontId="20" fillId="0" borderId="13" xfId="0" applyNumberFormat="1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5" xfId="0" applyNumberFormat="1" applyFont="1" applyBorder="1" applyAlignment="1">
      <alignment horizontal="left" vertical="center" wrapText="1" inden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top" wrapText="1"/>
    </xf>
    <xf numFmtId="3" fontId="4" fillId="0" borderId="0" xfId="0" applyNumberFormat="1" applyFont="1" applyAlignment="1">
      <alignment horizontal="left" vertical="top"/>
    </xf>
    <xf numFmtId="3" fontId="4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49" fontId="5" fillId="0" borderId="1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8" xfId="0" applyFont="1" applyBorder="1" applyAlignment="1">
      <alignment wrapText="1"/>
    </xf>
    <xf numFmtId="0" fontId="8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left" vertical="center" wrapText="1" indent="1"/>
    </xf>
    <xf numFmtId="0" fontId="8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wrapText="1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 indent="1"/>
    </xf>
    <xf numFmtId="0" fontId="2" fillId="0" borderId="18" xfId="0" applyFont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 indent="1"/>
    </xf>
    <xf numFmtId="3" fontId="12" fillId="0" borderId="0" xfId="0" applyNumberFormat="1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18" xfId="0" applyFont="1" applyBorder="1"/>
    <xf numFmtId="0" fontId="26" fillId="0" borderId="18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left" vertical="center"/>
    </xf>
    <xf numFmtId="164" fontId="28" fillId="0" borderId="18" xfId="0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8" xfId="2" applyNumberFormat="1" applyFont="1" applyFill="1" applyBorder="1" applyAlignment="1">
      <alignment horizontal="center" vertical="center" wrapText="1"/>
    </xf>
    <xf numFmtId="0" fontId="5" fillId="0" borderId="18" xfId="2" applyNumberFormat="1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top" wrapText="1"/>
    </xf>
    <xf numFmtId="3" fontId="32" fillId="0" borderId="0" xfId="0" applyNumberFormat="1" applyFont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center"/>
    </xf>
    <xf numFmtId="3" fontId="5" fillId="0" borderId="19" xfId="0" applyNumberFormat="1" applyFont="1" applyFill="1" applyBorder="1" applyAlignment="1">
      <alignment horizontal="left" vertical="center" wrapText="1"/>
    </xf>
    <xf numFmtId="3" fontId="5" fillId="0" borderId="19" xfId="0" applyNumberFormat="1" applyFont="1" applyFill="1" applyBorder="1" applyAlignment="1">
      <alignment horizontal="center" vertical="center" wrapText="1"/>
    </xf>
    <xf numFmtId="0" fontId="25" fillId="0" borderId="19" xfId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5" fillId="0" borderId="8" xfId="0" applyNumberFormat="1" applyFont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33" fillId="0" borderId="0" xfId="0" applyNumberFormat="1" applyFont="1" applyFill="1" applyAlignment="1">
      <alignment horizontal="center" vertical="center" wrapText="1"/>
    </xf>
    <xf numFmtId="3" fontId="33" fillId="0" borderId="0" xfId="0" applyNumberFormat="1" applyFont="1" applyFill="1" applyAlignment="1">
      <alignment horizontal="center" vertical="center" wrapText="1"/>
    </xf>
    <xf numFmtId="3" fontId="33" fillId="0" borderId="0" xfId="0" applyNumberFormat="1" applyFont="1" applyFill="1" applyAlignment="1">
      <alignment horizontal="center" vertical="center" wrapText="1"/>
    </xf>
    <xf numFmtId="49" fontId="5" fillId="3" borderId="19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left" vertical="center" wrapText="1"/>
    </xf>
    <xf numFmtId="0" fontId="25" fillId="3" borderId="19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1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" fontId="16" fillId="0" borderId="0" xfId="0" applyNumberFormat="1" applyFont="1" applyFill="1" applyAlignment="1">
      <alignment horizontal="left" vertical="center" wrapText="1" inden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left" vertical="center" wrapText="1" indent="1"/>
    </xf>
    <xf numFmtId="3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1" fillId="0" borderId="0" xfId="0" applyNumberFormat="1" applyFont="1" applyFill="1" applyAlignment="1">
      <alignment horizontal="left" vertical="center" wrapText="1" inden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3" fontId="23" fillId="0" borderId="8" xfId="0" applyNumberFormat="1" applyFont="1" applyFill="1" applyBorder="1" applyAlignment="1">
      <alignment horizontal="center" vertical="center" wrapText="1"/>
    </xf>
    <xf numFmtId="3" fontId="23" fillId="0" borderId="14" xfId="0" applyNumberFormat="1" applyFont="1" applyFill="1" applyBorder="1" applyAlignment="1">
      <alignment horizontal="center" vertical="center" wrapText="1"/>
    </xf>
    <xf numFmtId="3" fontId="23" fillId="0" borderId="9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30" fillId="0" borderId="0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3" fontId="23" fillId="0" borderId="8" xfId="0" applyNumberFormat="1" applyFont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9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inden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top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top" wrapText="1"/>
    </xf>
    <xf numFmtId="3" fontId="22" fillId="0" borderId="14" xfId="0" applyNumberFormat="1" applyFont="1" applyBorder="1" applyAlignment="1">
      <alignment horizontal="center" vertical="top" wrapText="1"/>
    </xf>
    <xf numFmtId="3" fontId="22" fillId="0" borderId="9" xfId="0" applyNumberFormat="1" applyFont="1" applyBorder="1" applyAlignment="1">
      <alignment horizontal="center" vertical="top" wrapText="1"/>
    </xf>
    <xf numFmtId="49" fontId="35" fillId="3" borderId="8" xfId="0" applyNumberFormat="1" applyFont="1" applyFill="1" applyBorder="1" applyAlignment="1">
      <alignment horizontal="center" vertical="center" wrapText="1"/>
    </xf>
    <xf numFmtId="49" fontId="35" fillId="3" borderId="14" xfId="0" applyNumberFormat="1" applyFont="1" applyFill="1" applyBorder="1" applyAlignment="1">
      <alignment horizontal="center" vertical="center" wrapText="1"/>
    </xf>
    <xf numFmtId="49" fontId="35" fillId="3" borderId="9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_2012 йил иш режас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3059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9321248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984181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248769</xdr:colOff>
      <xdr:row>1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0716744" y="1000125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5414171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00B0F0"/>
    <pageSetUpPr fitToPage="1"/>
  </sheetPr>
  <dimension ref="A1:AD21"/>
  <sheetViews>
    <sheetView topLeftCell="A16" zoomScale="85" zoomScaleNormal="85" zoomScaleSheetLayoutView="100" workbookViewId="0">
      <selection activeCell="A7" sqref="A7:G7"/>
    </sheetView>
  </sheetViews>
  <sheetFormatPr defaultColWidth="9.140625" defaultRowHeight="18.75" x14ac:dyDescent="0.3"/>
  <cols>
    <col min="1" max="1" width="6.7109375" style="5" customWidth="1"/>
    <col min="2" max="2" width="53.140625" style="5" customWidth="1"/>
    <col min="3" max="6" width="20.7109375" style="5" customWidth="1"/>
    <col min="7" max="7" width="32.85546875" style="5" customWidth="1"/>
    <col min="8" max="18" width="15.7109375" style="5" customWidth="1"/>
    <col min="19" max="30" width="9.140625" style="5"/>
    <col min="31" max="16384" width="9.140625" style="7"/>
  </cols>
  <sheetData>
    <row r="1" spans="1:11" ht="75" customHeight="1" x14ac:dyDescent="0.3">
      <c r="F1" s="136" t="s">
        <v>88</v>
      </c>
      <c r="G1" s="137"/>
    </row>
    <row r="2" spans="1:11" x14ac:dyDescent="0.3">
      <c r="F2" s="138"/>
      <c r="G2" s="138"/>
    </row>
    <row r="3" spans="1:11" ht="4.5" customHeight="1" x14ac:dyDescent="0.3">
      <c r="F3" s="138"/>
      <c r="G3" s="138"/>
    </row>
    <row r="4" spans="1:11" x14ac:dyDescent="0.3">
      <c r="F4" s="138"/>
      <c r="G4" s="138"/>
    </row>
    <row r="5" spans="1:11" ht="3.75" customHeight="1" x14ac:dyDescent="0.3"/>
    <row r="6" spans="1:11" ht="57.6" customHeight="1" x14ac:dyDescent="0.3">
      <c r="A6" s="141" t="s">
        <v>586</v>
      </c>
      <c r="B6" s="141"/>
      <c r="C6" s="141"/>
      <c r="D6" s="141"/>
      <c r="E6" s="141"/>
      <c r="F6" s="141"/>
      <c r="G6" s="141"/>
    </row>
    <row r="7" spans="1:11" x14ac:dyDescent="0.3">
      <c r="A7" s="142" t="s">
        <v>13</v>
      </c>
      <c r="B7" s="142"/>
      <c r="C7" s="142"/>
      <c r="D7" s="142"/>
      <c r="E7" s="142"/>
      <c r="F7" s="142"/>
      <c r="G7" s="142"/>
    </row>
    <row r="8" spans="1:11" ht="19.5" x14ac:dyDescent="0.3">
      <c r="G8" s="115" t="s">
        <v>220</v>
      </c>
    </row>
    <row r="9" spans="1:11" ht="32.450000000000003" customHeight="1" x14ac:dyDescent="0.3">
      <c r="A9" s="143" t="s">
        <v>14</v>
      </c>
      <c r="B9" s="143" t="s">
        <v>6</v>
      </c>
      <c r="C9" s="143" t="s">
        <v>0</v>
      </c>
      <c r="D9" s="143"/>
      <c r="E9" s="143"/>
      <c r="F9" s="143"/>
      <c r="G9" s="143"/>
      <c r="H9" s="8"/>
      <c r="I9" s="8"/>
      <c r="J9" s="8"/>
      <c r="K9" s="8"/>
    </row>
    <row r="10" spans="1:11" x14ac:dyDescent="0.3">
      <c r="A10" s="143"/>
      <c r="B10" s="143"/>
      <c r="C10" s="143" t="s">
        <v>5</v>
      </c>
      <c r="D10" s="143" t="s">
        <v>1</v>
      </c>
      <c r="E10" s="143"/>
      <c r="F10" s="143"/>
      <c r="G10" s="143"/>
    </row>
    <row r="11" spans="1:11" ht="112.5" x14ac:dyDescent="0.3">
      <c r="A11" s="143"/>
      <c r="B11" s="143"/>
      <c r="C11" s="143"/>
      <c r="D11" s="6" t="s">
        <v>2</v>
      </c>
      <c r="E11" s="58" t="s">
        <v>95</v>
      </c>
      <c r="F11" s="6" t="s">
        <v>3</v>
      </c>
      <c r="G11" s="6" t="s">
        <v>4</v>
      </c>
    </row>
    <row r="12" spans="1:11" ht="45" customHeight="1" x14ac:dyDescent="0.3">
      <c r="A12" s="13">
        <v>1</v>
      </c>
      <c r="B12" s="14" t="s">
        <v>143</v>
      </c>
      <c r="C12" s="26">
        <f>+D12+E12+F12+G12</f>
        <v>8704732</v>
      </c>
      <c r="D12" s="13">
        <v>3389648</v>
      </c>
      <c r="E12" s="13">
        <v>838938</v>
      </c>
      <c r="F12" s="13">
        <v>4476146</v>
      </c>
      <c r="G12" s="15"/>
    </row>
    <row r="13" spans="1:11" ht="58.5" customHeight="1" x14ac:dyDescent="0.3">
      <c r="A13" s="16">
        <f>+A12+1</f>
        <v>2</v>
      </c>
      <c r="B13" s="17" t="s">
        <v>142</v>
      </c>
      <c r="C13" s="26">
        <f>+D13+E13+F13+G13</f>
        <v>930782</v>
      </c>
      <c r="D13" s="16">
        <v>494961</v>
      </c>
      <c r="E13" s="16">
        <v>122503</v>
      </c>
      <c r="F13" s="16">
        <v>313318</v>
      </c>
      <c r="G13" s="18"/>
    </row>
    <row r="14" spans="1:11" ht="45" customHeight="1" x14ac:dyDescent="0.3">
      <c r="A14" s="16">
        <v>3</v>
      </c>
      <c r="B14" s="17" t="s">
        <v>144</v>
      </c>
      <c r="C14" s="26">
        <f>+D14+E14+F14+G14</f>
        <v>1040909</v>
      </c>
      <c r="D14" s="16">
        <v>522419</v>
      </c>
      <c r="E14" s="16">
        <v>129298</v>
      </c>
      <c r="F14" s="16">
        <v>389192</v>
      </c>
      <c r="G14" s="18"/>
    </row>
    <row r="15" spans="1:11" ht="45" customHeight="1" x14ac:dyDescent="0.3">
      <c r="A15" s="16">
        <v>4</v>
      </c>
      <c r="B15" s="17" t="s">
        <v>145</v>
      </c>
      <c r="C15" s="26">
        <f>+D15+E15+F15+G15</f>
        <v>3211623</v>
      </c>
      <c r="D15" s="16">
        <v>2416944</v>
      </c>
      <c r="E15" s="16">
        <v>598194</v>
      </c>
      <c r="F15" s="16">
        <v>196485</v>
      </c>
      <c r="G15" s="18"/>
    </row>
    <row r="16" spans="1:11" ht="45" customHeight="1" x14ac:dyDescent="0.3">
      <c r="A16" s="16">
        <v>5</v>
      </c>
      <c r="B16" s="17" t="s">
        <v>146</v>
      </c>
      <c r="C16" s="26">
        <f>+D16+E16+F16+G16</f>
        <v>14280000</v>
      </c>
      <c r="D16" s="16"/>
      <c r="E16" s="16"/>
      <c r="F16" s="16"/>
      <c r="G16" s="16">
        <v>14280000</v>
      </c>
    </row>
    <row r="17" spans="1:30" ht="45" customHeight="1" x14ac:dyDescent="0.3">
      <c r="A17" s="16">
        <v>6</v>
      </c>
      <c r="B17" s="17" t="s">
        <v>147</v>
      </c>
      <c r="C17" s="26">
        <f>+D17+E17+F17</f>
        <v>997015</v>
      </c>
      <c r="D17" s="16">
        <v>762137</v>
      </c>
      <c r="E17" s="16">
        <v>188629</v>
      </c>
      <c r="F17" s="16">
        <v>46249</v>
      </c>
      <c r="G17" s="18"/>
    </row>
    <row r="18" spans="1:30" ht="45" customHeight="1" x14ac:dyDescent="0.3">
      <c r="A18" s="16">
        <v>7</v>
      </c>
      <c r="B18" s="17" t="s">
        <v>214</v>
      </c>
      <c r="C18" s="26">
        <f>+D18+E18+F18</f>
        <v>430360</v>
      </c>
      <c r="D18" s="16">
        <v>244824</v>
      </c>
      <c r="E18" s="16">
        <v>60594</v>
      </c>
      <c r="F18" s="16">
        <v>124942</v>
      </c>
      <c r="G18" s="18"/>
    </row>
    <row r="19" spans="1:30" ht="48.75" customHeight="1" x14ac:dyDescent="0.3">
      <c r="A19" s="16">
        <v>8</v>
      </c>
      <c r="B19" s="17" t="s">
        <v>219</v>
      </c>
      <c r="C19" s="26">
        <f>+D19+E19+F19</f>
        <v>2352189</v>
      </c>
      <c r="D19" s="16">
        <v>879041</v>
      </c>
      <c r="E19" s="16">
        <v>217563</v>
      </c>
      <c r="F19" s="16">
        <v>1255585</v>
      </c>
      <c r="G19" s="18"/>
    </row>
    <row r="20" spans="1:30" ht="28.5" customHeight="1" x14ac:dyDescent="0.3">
      <c r="A20" s="19" t="s">
        <v>28</v>
      </c>
      <c r="B20" s="22"/>
      <c r="C20" s="27"/>
      <c r="D20" s="19"/>
      <c r="E20" s="19"/>
      <c r="F20" s="19"/>
      <c r="G20" s="20"/>
    </row>
    <row r="21" spans="1:30" s="12" customFormat="1" ht="28.5" customHeight="1" x14ac:dyDescent="0.3">
      <c r="A21" s="139" t="s">
        <v>22</v>
      </c>
      <c r="B21" s="140"/>
      <c r="C21" s="10">
        <f>SUM(C12:C20)</f>
        <v>31947610</v>
      </c>
      <c r="D21" s="10">
        <f>SUM(D12:D20)</f>
        <v>8709974</v>
      </c>
      <c r="E21" s="112">
        <f t="shared" ref="E21:G21" si="0">SUM(E12:E20)</f>
        <v>2155719</v>
      </c>
      <c r="F21" s="112">
        <f t="shared" si="0"/>
        <v>6801917</v>
      </c>
      <c r="G21" s="112">
        <f t="shared" si="0"/>
        <v>14280000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</sheetData>
  <mergeCells count="12">
    <mergeCell ref="F1:G1"/>
    <mergeCell ref="F2:G2"/>
    <mergeCell ref="F3:G3"/>
    <mergeCell ref="F4:G4"/>
    <mergeCell ref="A21:B21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R26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6" style="44" customWidth="1"/>
    <col min="2" max="3" width="11.5703125" style="44" bestFit="1" customWidth="1"/>
    <col min="4" max="4" width="14.42578125" style="44" customWidth="1"/>
    <col min="5" max="5" width="16" style="44" bestFit="1" customWidth="1"/>
    <col min="6" max="6" width="15.28515625" style="44" bestFit="1" customWidth="1"/>
    <col min="7" max="7" width="13.7109375" style="44" customWidth="1"/>
    <col min="8" max="8" width="14.5703125" style="44" customWidth="1"/>
    <col min="9" max="9" width="12.28515625" style="44" customWidth="1"/>
    <col min="10" max="10" width="12.7109375" style="44" customWidth="1"/>
    <col min="11" max="11" width="12" style="44" customWidth="1"/>
    <col min="12" max="12" width="14.85546875" style="44" customWidth="1"/>
    <col min="13" max="16384" width="9.140625" style="44"/>
  </cols>
  <sheetData>
    <row r="1" spans="1:18" ht="63.75" customHeight="1" x14ac:dyDescent="0.25">
      <c r="I1" s="164" t="s">
        <v>188</v>
      </c>
      <c r="J1" s="164"/>
      <c r="K1" s="164"/>
      <c r="L1" s="164"/>
    </row>
    <row r="4" spans="1:18" ht="48" customHeight="1" x14ac:dyDescent="0.25">
      <c r="A4" s="191" t="s">
        <v>189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6" spans="1:18" x14ac:dyDescent="0.25">
      <c r="A6" s="195" t="s">
        <v>14</v>
      </c>
      <c r="B6" s="195" t="s">
        <v>190</v>
      </c>
      <c r="C6" s="195" t="s">
        <v>191</v>
      </c>
      <c r="D6" s="195" t="s">
        <v>192</v>
      </c>
      <c r="E6" s="195" t="s">
        <v>193</v>
      </c>
      <c r="F6" s="195" t="s">
        <v>194</v>
      </c>
      <c r="G6" s="195" t="s">
        <v>195</v>
      </c>
      <c r="H6" s="195" t="s">
        <v>196</v>
      </c>
      <c r="I6" s="192" t="s">
        <v>197</v>
      </c>
      <c r="J6" s="193"/>
      <c r="K6" s="194"/>
      <c r="L6" s="195" t="s">
        <v>198</v>
      </c>
      <c r="M6" s="99"/>
      <c r="N6" s="99"/>
      <c r="O6" s="99"/>
      <c r="P6" s="99"/>
      <c r="Q6" s="99"/>
      <c r="R6" s="99"/>
    </row>
    <row r="7" spans="1:18" ht="28.5" x14ac:dyDescent="0.25">
      <c r="A7" s="196"/>
      <c r="B7" s="196"/>
      <c r="C7" s="196"/>
      <c r="D7" s="196"/>
      <c r="E7" s="196"/>
      <c r="F7" s="196"/>
      <c r="G7" s="196"/>
      <c r="H7" s="196"/>
      <c r="I7" s="96" t="s">
        <v>199</v>
      </c>
      <c r="J7" s="96" t="s">
        <v>200</v>
      </c>
      <c r="K7" s="96" t="s">
        <v>201</v>
      </c>
      <c r="L7" s="196"/>
      <c r="M7" s="99"/>
      <c r="N7" s="99"/>
      <c r="O7" s="99"/>
      <c r="P7" s="99"/>
      <c r="Q7" s="99"/>
      <c r="R7" s="99"/>
    </row>
    <row r="8" spans="1:18" x14ac:dyDescent="0.25">
      <c r="A8" s="100"/>
      <c r="B8" s="100"/>
      <c r="C8" s="100"/>
      <c r="D8" s="86"/>
      <c r="E8" s="86"/>
      <c r="F8" s="86"/>
      <c r="G8" s="86"/>
      <c r="H8" s="86"/>
      <c r="I8" s="86"/>
      <c r="J8" s="86"/>
      <c r="K8" s="86"/>
      <c r="L8" s="86"/>
      <c r="M8" s="99"/>
      <c r="N8" s="99"/>
      <c r="O8" s="99"/>
      <c r="P8" s="99"/>
      <c r="Q8" s="99"/>
      <c r="R8" s="99"/>
    </row>
    <row r="9" spans="1:18" x14ac:dyDescent="0.25">
      <c r="A9" s="100"/>
      <c r="B9" s="100"/>
      <c r="C9" s="100"/>
      <c r="D9" s="86"/>
      <c r="E9" s="86"/>
      <c r="F9" s="86"/>
      <c r="G9" s="86"/>
      <c r="H9" s="86"/>
      <c r="I9" s="86"/>
      <c r="J9" s="86"/>
      <c r="K9" s="86"/>
      <c r="L9" s="86"/>
      <c r="M9" s="99"/>
      <c r="N9" s="99"/>
      <c r="O9" s="99"/>
      <c r="P9" s="99"/>
      <c r="Q9" s="99"/>
      <c r="R9" s="99"/>
    </row>
    <row r="10" spans="1:18" x14ac:dyDescent="0.25">
      <c r="A10" s="100"/>
      <c r="B10" s="100"/>
      <c r="C10" s="100"/>
      <c r="D10" s="86"/>
      <c r="E10" s="86"/>
      <c r="F10" s="86"/>
      <c r="G10" s="86"/>
      <c r="H10" s="86"/>
      <c r="I10" s="86"/>
      <c r="J10" s="86"/>
      <c r="K10" s="86"/>
      <c r="L10" s="86"/>
      <c r="M10" s="99"/>
      <c r="N10" s="99"/>
      <c r="O10" s="99"/>
      <c r="P10" s="99"/>
      <c r="Q10" s="99"/>
      <c r="R10" s="99"/>
    </row>
    <row r="11" spans="1:18" x14ac:dyDescent="0.25">
      <c r="A11" s="100"/>
      <c r="B11" s="100"/>
      <c r="C11" s="100"/>
      <c r="D11" s="86"/>
      <c r="E11" s="86"/>
      <c r="F11" s="86"/>
      <c r="G11" s="86"/>
      <c r="H11" s="86"/>
      <c r="I11" s="86"/>
      <c r="J11" s="86"/>
      <c r="K11" s="86"/>
      <c r="L11" s="86"/>
      <c r="M11" s="99"/>
      <c r="N11" s="99"/>
      <c r="O11" s="99"/>
      <c r="P11" s="99"/>
      <c r="Q11" s="99"/>
      <c r="R11" s="99"/>
    </row>
    <row r="12" spans="1:18" x14ac:dyDescent="0.25">
      <c r="A12" s="100"/>
      <c r="B12" s="100"/>
      <c r="C12" s="100"/>
      <c r="D12" s="86"/>
      <c r="E12" s="86"/>
      <c r="F12" s="86"/>
      <c r="G12" s="86"/>
      <c r="H12" s="86"/>
      <c r="I12" s="86"/>
      <c r="J12" s="86"/>
      <c r="K12" s="86"/>
      <c r="L12" s="86"/>
      <c r="M12" s="99"/>
      <c r="N12" s="99"/>
      <c r="O12" s="99"/>
      <c r="P12" s="99"/>
      <c r="Q12" s="99"/>
      <c r="R12" s="99"/>
    </row>
    <row r="13" spans="1:18" x14ac:dyDescent="0.25">
      <c r="A13" s="100"/>
      <c r="B13" s="100"/>
      <c r="C13" s="100"/>
      <c r="D13" s="86"/>
      <c r="E13" s="86"/>
      <c r="F13" s="86"/>
      <c r="G13" s="86"/>
      <c r="H13" s="86"/>
      <c r="I13" s="86"/>
      <c r="J13" s="86"/>
      <c r="K13" s="86"/>
      <c r="L13" s="86"/>
      <c r="M13" s="99"/>
      <c r="N13" s="99"/>
      <c r="O13" s="99"/>
      <c r="P13" s="99"/>
      <c r="Q13" s="99"/>
      <c r="R13" s="99"/>
    </row>
    <row r="14" spans="1:18" x14ac:dyDescent="0.25">
      <c r="A14" s="100"/>
      <c r="B14" s="100"/>
      <c r="C14" s="100"/>
      <c r="D14" s="86"/>
      <c r="E14" s="86"/>
      <c r="F14" s="86"/>
      <c r="G14" s="86"/>
      <c r="H14" s="86"/>
      <c r="I14" s="86"/>
      <c r="J14" s="86"/>
      <c r="K14" s="86"/>
      <c r="L14" s="86"/>
      <c r="M14" s="99"/>
      <c r="N14" s="99"/>
      <c r="O14" s="99"/>
      <c r="P14" s="99"/>
      <c r="Q14" s="99"/>
      <c r="R14" s="99"/>
    </row>
    <row r="15" spans="1:18" x14ac:dyDescent="0.25">
      <c r="A15" s="100"/>
      <c r="B15" s="100"/>
      <c r="C15" s="100"/>
      <c r="D15" s="86"/>
      <c r="E15" s="86"/>
      <c r="F15" s="86"/>
      <c r="G15" s="86"/>
      <c r="H15" s="86"/>
      <c r="I15" s="86"/>
      <c r="J15" s="86"/>
      <c r="K15" s="86"/>
      <c r="L15" s="86"/>
      <c r="M15" s="99"/>
      <c r="N15" s="99"/>
      <c r="O15" s="99"/>
      <c r="P15" s="99"/>
      <c r="Q15" s="99"/>
      <c r="R15" s="99"/>
    </row>
    <row r="16" spans="1:18" x14ac:dyDescent="0.25"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</row>
    <row r="17" spans="4:18" x14ac:dyDescent="0.25"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</row>
    <row r="18" spans="4:18" x14ac:dyDescent="0.25"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</row>
    <row r="19" spans="4:18" x14ac:dyDescent="0.25"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</row>
    <row r="20" spans="4:18" x14ac:dyDescent="0.25"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</row>
    <row r="21" spans="4:18" x14ac:dyDescent="0.25"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</row>
    <row r="22" spans="4:18" x14ac:dyDescent="0.25"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</row>
    <row r="23" spans="4:18" x14ac:dyDescent="0.25"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</row>
    <row r="24" spans="4:18" x14ac:dyDescent="0.25"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</row>
    <row r="25" spans="4:18" x14ac:dyDescent="0.25"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</row>
    <row r="26" spans="4:18" x14ac:dyDescent="0.25"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</row>
  </sheetData>
  <mergeCells count="12">
    <mergeCell ref="I6:K6"/>
    <mergeCell ref="L6:L7"/>
    <mergeCell ref="I1:L1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D14"/>
  <sheetViews>
    <sheetView zoomScale="115" zoomScaleNormal="115" workbookViewId="0">
      <selection activeCell="F9" sqref="F9"/>
    </sheetView>
  </sheetViews>
  <sheetFormatPr defaultRowHeight="15" x14ac:dyDescent="0.25"/>
  <cols>
    <col min="1" max="1" width="7" style="44" customWidth="1"/>
    <col min="2" max="2" width="46" style="44" customWidth="1"/>
    <col min="3" max="3" width="18" style="44" customWidth="1"/>
    <col min="4" max="4" width="44.5703125" style="44" customWidth="1"/>
    <col min="5" max="16384" width="9.140625" style="44"/>
  </cols>
  <sheetData>
    <row r="1" spans="1:4" ht="66" customHeight="1" x14ac:dyDescent="0.25">
      <c r="D1" s="82" t="s">
        <v>202</v>
      </c>
    </row>
    <row r="2" spans="1:4" ht="67.5" customHeight="1" x14ac:dyDescent="0.25">
      <c r="A2" s="188" t="s">
        <v>203</v>
      </c>
      <c r="B2" s="188"/>
      <c r="C2" s="188"/>
      <c r="D2" s="188"/>
    </row>
    <row r="4" spans="1:4" ht="30.75" customHeight="1" x14ac:dyDescent="0.25">
      <c r="A4" s="101" t="s">
        <v>14</v>
      </c>
      <c r="B4" s="101" t="s">
        <v>55</v>
      </c>
      <c r="C4" s="101" t="s">
        <v>53</v>
      </c>
      <c r="D4" s="101" t="s">
        <v>204</v>
      </c>
    </row>
    <row r="5" spans="1:4" x14ac:dyDescent="0.25">
      <c r="A5" s="102">
        <v>1</v>
      </c>
      <c r="B5" s="102"/>
      <c r="C5" s="102"/>
      <c r="D5" s="102"/>
    </row>
    <row r="6" spans="1:4" x14ac:dyDescent="0.25">
      <c r="A6" s="102">
        <f>+A5+1</f>
        <v>2</v>
      </c>
      <c r="B6" s="103"/>
      <c r="C6" s="103"/>
      <c r="D6" s="104"/>
    </row>
    <row r="7" spans="1:4" x14ac:dyDescent="0.25">
      <c r="A7" s="102">
        <f t="shared" ref="A7:A14" si="0">+A6+1</f>
        <v>3</v>
      </c>
      <c r="B7" s="103"/>
      <c r="C7" s="103"/>
      <c r="D7" s="104"/>
    </row>
    <row r="8" spans="1:4" x14ac:dyDescent="0.25">
      <c r="A8" s="102">
        <f t="shared" si="0"/>
        <v>4</v>
      </c>
      <c r="B8" s="103"/>
      <c r="C8" s="103"/>
      <c r="D8" s="104"/>
    </row>
    <row r="9" spans="1:4" x14ac:dyDescent="0.25">
      <c r="A9" s="102">
        <f t="shared" si="0"/>
        <v>5</v>
      </c>
      <c r="B9" s="103"/>
      <c r="C9" s="103"/>
      <c r="D9" s="104"/>
    </row>
    <row r="10" spans="1:4" x14ac:dyDescent="0.25">
      <c r="A10" s="102">
        <f t="shared" si="0"/>
        <v>6</v>
      </c>
      <c r="B10" s="103"/>
      <c r="C10" s="103"/>
      <c r="D10" s="104"/>
    </row>
    <row r="11" spans="1:4" x14ac:dyDescent="0.25">
      <c r="A11" s="102">
        <f t="shared" si="0"/>
        <v>7</v>
      </c>
      <c r="B11" s="103"/>
      <c r="C11" s="103"/>
      <c r="D11" s="104"/>
    </row>
    <row r="12" spans="1:4" x14ac:dyDescent="0.25">
      <c r="A12" s="102">
        <f t="shared" si="0"/>
        <v>8</v>
      </c>
      <c r="B12" s="103"/>
      <c r="C12" s="103"/>
      <c r="D12" s="104"/>
    </row>
    <row r="13" spans="1:4" x14ac:dyDescent="0.25">
      <c r="A13" s="102">
        <f t="shared" si="0"/>
        <v>9</v>
      </c>
      <c r="B13" s="103"/>
      <c r="C13" s="103"/>
      <c r="D13" s="104"/>
    </row>
    <row r="14" spans="1:4" x14ac:dyDescent="0.25">
      <c r="A14" s="102">
        <f t="shared" si="0"/>
        <v>10</v>
      </c>
      <c r="B14" s="103"/>
      <c r="C14" s="103"/>
      <c r="D14" s="104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D14"/>
  <sheetViews>
    <sheetView zoomScale="115" zoomScaleNormal="115" workbookViewId="0">
      <selection activeCell="D18" sqref="D18"/>
    </sheetView>
  </sheetViews>
  <sheetFormatPr defaultRowHeight="15" x14ac:dyDescent="0.25"/>
  <cols>
    <col min="1" max="1" width="7" style="44" customWidth="1"/>
    <col min="2" max="2" width="38.42578125" style="44" customWidth="1"/>
    <col min="3" max="3" width="22.140625" style="44" customWidth="1"/>
    <col min="4" max="4" width="47.28515625" style="44" customWidth="1"/>
    <col min="5" max="16384" width="9.140625" style="44"/>
  </cols>
  <sheetData>
    <row r="1" spans="1:4" ht="60" customHeight="1" x14ac:dyDescent="0.25">
      <c r="D1" s="82" t="s">
        <v>205</v>
      </c>
    </row>
    <row r="2" spans="1:4" ht="64.5" customHeight="1" x14ac:dyDescent="0.25">
      <c r="A2" s="188" t="s">
        <v>206</v>
      </c>
      <c r="B2" s="188"/>
      <c r="C2" s="188"/>
      <c r="D2" s="188"/>
    </row>
    <row r="4" spans="1:4" ht="30.75" customHeight="1" x14ac:dyDescent="0.25">
      <c r="A4" s="101" t="s">
        <v>14</v>
      </c>
      <c r="B4" s="101" t="s">
        <v>55</v>
      </c>
      <c r="C4" s="101" t="s">
        <v>53</v>
      </c>
      <c r="D4" s="101" t="s">
        <v>204</v>
      </c>
    </row>
    <row r="5" spans="1:4" x14ac:dyDescent="0.25">
      <c r="A5" s="102">
        <v>1</v>
      </c>
      <c r="B5" s="102"/>
      <c r="C5" s="102"/>
      <c r="D5" s="102"/>
    </row>
    <row r="6" spans="1:4" x14ac:dyDescent="0.25">
      <c r="A6" s="102">
        <f>+A5+1</f>
        <v>2</v>
      </c>
      <c r="B6" s="103"/>
      <c r="C6" s="103"/>
      <c r="D6" s="104"/>
    </row>
    <row r="7" spans="1:4" x14ac:dyDescent="0.25">
      <c r="A7" s="102">
        <f t="shared" ref="A7:A14" si="0">+A6+1</f>
        <v>3</v>
      </c>
      <c r="B7" s="103"/>
      <c r="C7" s="103"/>
      <c r="D7" s="104"/>
    </row>
    <row r="8" spans="1:4" x14ac:dyDescent="0.25">
      <c r="A8" s="102">
        <f t="shared" si="0"/>
        <v>4</v>
      </c>
      <c r="B8" s="103"/>
      <c r="C8" s="103"/>
      <c r="D8" s="104"/>
    </row>
    <row r="9" spans="1:4" x14ac:dyDescent="0.25">
      <c r="A9" s="102">
        <f t="shared" si="0"/>
        <v>5</v>
      </c>
      <c r="B9" s="103"/>
      <c r="C9" s="103"/>
      <c r="D9" s="104"/>
    </row>
    <row r="10" spans="1:4" x14ac:dyDescent="0.25">
      <c r="A10" s="102">
        <f t="shared" si="0"/>
        <v>6</v>
      </c>
      <c r="B10" s="103"/>
      <c r="C10" s="103"/>
      <c r="D10" s="104"/>
    </row>
    <row r="11" spans="1:4" x14ac:dyDescent="0.25">
      <c r="A11" s="102">
        <f t="shared" si="0"/>
        <v>7</v>
      </c>
      <c r="B11" s="103"/>
      <c r="C11" s="103"/>
      <c r="D11" s="104"/>
    </row>
    <row r="12" spans="1:4" x14ac:dyDescent="0.25">
      <c r="A12" s="102">
        <f t="shared" si="0"/>
        <v>8</v>
      </c>
      <c r="B12" s="103"/>
      <c r="C12" s="103"/>
      <c r="D12" s="104"/>
    </row>
    <row r="13" spans="1:4" x14ac:dyDescent="0.25">
      <c r="A13" s="102">
        <f t="shared" si="0"/>
        <v>9</v>
      </c>
      <c r="B13" s="103"/>
      <c r="C13" s="103"/>
      <c r="D13" s="104"/>
    </row>
    <row r="14" spans="1:4" x14ac:dyDescent="0.25">
      <c r="A14" s="102">
        <f t="shared" si="0"/>
        <v>10</v>
      </c>
      <c r="B14" s="103"/>
      <c r="C14" s="103"/>
      <c r="D14" s="104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16"/>
  <sheetViews>
    <sheetView zoomScaleNormal="100" workbookViewId="0">
      <selection activeCell="F16" sqref="F16"/>
    </sheetView>
  </sheetViews>
  <sheetFormatPr defaultRowHeight="15" x14ac:dyDescent="0.25"/>
  <cols>
    <col min="1" max="1" width="9.140625" style="44"/>
    <col min="2" max="2" width="52.85546875" style="44" customWidth="1"/>
    <col min="3" max="3" width="20.85546875" style="44" customWidth="1"/>
    <col min="4" max="4" width="55.85546875" style="44" customWidth="1"/>
    <col min="5" max="16384" width="9.140625" style="44"/>
  </cols>
  <sheetData>
    <row r="1" spans="1:10" ht="78.75" x14ac:dyDescent="0.25">
      <c r="A1" s="105"/>
      <c r="B1" s="106"/>
      <c r="C1" s="105"/>
      <c r="D1" s="107" t="s">
        <v>207</v>
      </c>
    </row>
    <row r="2" spans="1:10" ht="72.75" customHeight="1" x14ac:dyDescent="0.25">
      <c r="A2" s="188" t="s">
        <v>208</v>
      </c>
      <c r="B2" s="188"/>
      <c r="C2" s="188"/>
      <c r="D2" s="188"/>
      <c r="E2" s="108"/>
      <c r="F2" s="108"/>
      <c r="G2" s="108"/>
      <c r="H2" s="108"/>
      <c r="I2" s="108"/>
      <c r="J2" s="108"/>
    </row>
    <row r="3" spans="1:10" ht="19.5" x14ac:dyDescent="0.25">
      <c r="A3" s="198" t="s">
        <v>209</v>
      </c>
      <c r="B3" s="198"/>
      <c r="C3" s="198"/>
      <c r="D3" s="198"/>
    </row>
    <row r="4" spans="1:10" ht="18.75" x14ac:dyDescent="0.25">
      <c r="A4" s="105"/>
      <c r="B4" s="105"/>
      <c r="C4" s="105"/>
      <c r="D4" s="105"/>
    </row>
    <row r="5" spans="1:10" ht="24.75" customHeight="1" x14ac:dyDescent="0.25">
      <c r="A5" s="199" t="s">
        <v>14</v>
      </c>
      <c r="B5" s="199" t="s">
        <v>210</v>
      </c>
      <c r="C5" s="199" t="s">
        <v>211</v>
      </c>
      <c r="D5" s="199" t="s">
        <v>212</v>
      </c>
    </row>
    <row r="6" spans="1:10" ht="26.25" customHeight="1" x14ac:dyDescent="0.25">
      <c r="A6" s="199"/>
      <c r="B6" s="199"/>
      <c r="C6" s="199"/>
      <c r="D6" s="199"/>
    </row>
    <row r="7" spans="1:10" ht="18.75" x14ac:dyDescent="0.25">
      <c r="A7" s="109"/>
      <c r="B7" s="110"/>
      <c r="C7" s="110"/>
      <c r="D7" s="110"/>
    </row>
    <row r="8" spans="1:10" ht="18.75" x14ac:dyDescent="0.25">
      <c r="A8" s="109"/>
      <c r="B8" s="111"/>
      <c r="C8" s="109"/>
      <c r="D8" s="109"/>
    </row>
    <row r="9" spans="1:10" ht="18.75" x14ac:dyDescent="0.25">
      <c r="A9" s="109"/>
      <c r="B9" s="111"/>
      <c r="C9" s="110"/>
      <c r="D9" s="110"/>
    </row>
    <row r="10" spans="1:10" ht="18.75" x14ac:dyDescent="0.25">
      <c r="A10" s="109"/>
      <c r="B10" s="111"/>
      <c r="C10" s="110"/>
      <c r="D10" s="110"/>
    </row>
    <row r="11" spans="1:10" ht="18.75" x14ac:dyDescent="0.25">
      <c r="A11" s="109"/>
      <c r="B11" s="111"/>
      <c r="C11" s="109"/>
      <c r="D11" s="110"/>
    </row>
    <row r="12" spans="1:10" ht="18.75" x14ac:dyDescent="0.25">
      <c r="A12" s="109"/>
      <c r="B12" s="110"/>
      <c r="C12" s="110"/>
      <c r="D12" s="110"/>
    </row>
    <row r="15" spans="1:10" ht="15.75" customHeight="1" x14ac:dyDescent="0.25">
      <c r="A15" s="197" t="s">
        <v>213</v>
      </c>
      <c r="B15" s="197"/>
      <c r="C15" s="197"/>
      <c r="D15" s="197"/>
    </row>
    <row r="16" spans="1:10" x14ac:dyDescent="0.25">
      <c r="A16" s="197"/>
      <c r="B16" s="197"/>
      <c r="C16" s="197"/>
      <c r="D16" s="197"/>
    </row>
  </sheetData>
  <mergeCells count="7">
    <mergeCell ref="A15:D16"/>
    <mergeCell ref="A2:D2"/>
    <mergeCell ref="A3:D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K30"/>
  <sheetViews>
    <sheetView topLeftCell="A4" zoomScaleNormal="100" workbookViewId="0">
      <selection activeCell="A4" sqref="A4:K4"/>
    </sheetView>
  </sheetViews>
  <sheetFormatPr defaultRowHeight="15" x14ac:dyDescent="0.25"/>
  <cols>
    <col min="1" max="1" width="6.7109375" style="44" customWidth="1"/>
    <col min="2" max="2" width="24.7109375" style="44" customWidth="1"/>
    <col min="3" max="3" width="14.5703125" style="44" customWidth="1"/>
    <col min="4" max="6" width="27.42578125" style="44" customWidth="1"/>
    <col min="7" max="7" width="11" style="44" customWidth="1"/>
    <col min="8" max="8" width="18" style="44" customWidth="1"/>
    <col min="9" max="9" width="12.42578125" style="44" customWidth="1"/>
    <col min="10" max="10" width="13.7109375" style="44" customWidth="1"/>
    <col min="11" max="11" width="14.85546875" style="44" customWidth="1"/>
    <col min="12" max="16384" width="9.140625" style="44"/>
  </cols>
  <sheetData>
    <row r="1" spans="1:11" ht="66" customHeight="1" x14ac:dyDescent="0.25">
      <c r="A1" s="5"/>
      <c r="B1" s="5"/>
      <c r="C1" s="5"/>
      <c r="D1" s="5"/>
      <c r="E1" s="5"/>
      <c r="H1" s="187" t="s">
        <v>93</v>
      </c>
      <c r="I1" s="138"/>
      <c r="J1" s="138"/>
      <c r="K1" s="138"/>
    </row>
    <row r="2" spans="1:11" ht="18.75" x14ac:dyDescent="0.25">
      <c r="A2" s="5"/>
      <c r="B2" s="5"/>
      <c r="C2" s="5"/>
      <c r="D2" s="5"/>
      <c r="E2" s="5"/>
      <c r="I2" s="138"/>
      <c r="J2" s="138"/>
      <c r="K2" s="138"/>
    </row>
    <row r="3" spans="1:11" ht="63" customHeight="1" x14ac:dyDescent="0.25">
      <c r="A3" s="141" t="s">
        <v>594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1" ht="18.75" x14ac:dyDescent="0.25">
      <c r="A4" s="142" t="s">
        <v>31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1" ht="37.5" x14ac:dyDescent="0.25">
      <c r="A5" s="5"/>
      <c r="B5" s="11" t="s">
        <v>32</v>
      </c>
      <c r="C5" s="11"/>
      <c r="D5" s="5"/>
      <c r="E5" s="5"/>
      <c r="F5" s="5"/>
      <c r="G5" s="5"/>
      <c r="H5" s="5"/>
      <c r="I5" s="5"/>
      <c r="J5" s="5"/>
      <c r="K5" s="39"/>
    </row>
    <row r="6" spans="1:11" s="70" customFormat="1" ht="35.25" customHeight="1" x14ac:dyDescent="0.25">
      <c r="A6" s="203" t="s">
        <v>14</v>
      </c>
      <c r="B6" s="203" t="s">
        <v>26</v>
      </c>
      <c r="C6" s="203" t="s">
        <v>53</v>
      </c>
      <c r="D6" s="203" t="s">
        <v>35</v>
      </c>
      <c r="E6" s="203" t="s">
        <v>39</v>
      </c>
      <c r="F6" s="203" t="s">
        <v>76</v>
      </c>
      <c r="G6" s="203" t="s">
        <v>30</v>
      </c>
      <c r="H6" s="203"/>
      <c r="I6" s="203" t="s">
        <v>81</v>
      </c>
      <c r="J6" s="203"/>
      <c r="K6" s="203"/>
    </row>
    <row r="7" spans="1:11" s="70" customFormat="1" ht="48" customHeight="1" x14ac:dyDescent="0.25">
      <c r="A7" s="203"/>
      <c r="B7" s="203"/>
      <c r="C7" s="203"/>
      <c r="D7" s="203"/>
      <c r="E7" s="203"/>
      <c r="F7" s="203"/>
      <c r="G7" s="69" t="s">
        <v>34</v>
      </c>
      <c r="H7" s="69" t="s">
        <v>23</v>
      </c>
      <c r="I7" s="69" t="s">
        <v>82</v>
      </c>
      <c r="J7" s="69" t="s">
        <v>83</v>
      </c>
      <c r="K7" s="69" t="s">
        <v>84</v>
      </c>
    </row>
    <row r="8" spans="1:11" ht="18.75" customHeight="1" x14ac:dyDescent="0.25">
      <c r="A8" s="123">
        <v>1</v>
      </c>
      <c r="B8" s="200" t="s">
        <v>97</v>
      </c>
      <c r="C8" s="201"/>
      <c r="D8" s="201"/>
      <c r="E8" s="201"/>
      <c r="F8" s="201"/>
      <c r="G8" s="201"/>
      <c r="H8" s="201"/>
      <c r="I8" s="201"/>
      <c r="J8" s="201"/>
      <c r="K8" s="202"/>
    </row>
    <row r="9" spans="1:11" ht="18.75" x14ac:dyDescent="0.25">
      <c r="A9" s="36">
        <f>+A8+1</f>
        <v>2</v>
      </c>
      <c r="B9" s="37"/>
      <c r="C9" s="37"/>
      <c r="D9" s="36"/>
      <c r="E9" s="36"/>
      <c r="F9" s="36"/>
      <c r="G9" s="36"/>
      <c r="H9" s="36"/>
      <c r="I9" s="36"/>
      <c r="J9" s="36"/>
      <c r="K9" s="38"/>
    </row>
    <row r="10" spans="1:11" ht="18.75" x14ac:dyDescent="0.25">
      <c r="A10" s="36">
        <f t="shared" ref="A10" si="0">+A9+1</f>
        <v>3</v>
      </c>
      <c r="B10" s="37"/>
      <c r="C10" s="37"/>
      <c r="D10" s="36"/>
      <c r="E10" s="36"/>
      <c r="F10" s="36"/>
      <c r="G10" s="36"/>
      <c r="H10" s="36"/>
      <c r="I10" s="36"/>
      <c r="J10" s="36"/>
      <c r="K10" s="38"/>
    </row>
    <row r="11" spans="1:11" ht="18.75" x14ac:dyDescent="0.25">
      <c r="A11" s="143" t="s">
        <v>22</v>
      </c>
      <c r="B11" s="143"/>
      <c r="C11" s="68" t="s">
        <v>80</v>
      </c>
      <c r="D11" s="68">
        <f t="shared" ref="D11:I11" si="1">SUM(D8:D10)</f>
        <v>0</v>
      </c>
      <c r="E11" s="68">
        <f t="shared" si="1"/>
        <v>0</v>
      </c>
      <c r="F11" s="68">
        <f t="shared" si="1"/>
        <v>0</v>
      </c>
      <c r="G11" s="68">
        <f t="shared" si="1"/>
        <v>0</v>
      </c>
      <c r="H11" s="68">
        <f t="shared" si="1"/>
        <v>0</v>
      </c>
      <c r="I11" s="68">
        <f t="shared" si="1"/>
        <v>0</v>
      </c>
      <c r="J11" s="68">
        <v>0</v>
      </c>
      <c r="K11" s="68">
        <f>SUM(K8:K10)</f>
        <v>0</v>
      </c>
    </row>
    <row r="13" spans="1:11" ht="18.75" x14ac:dyDescent="0.25">
      <c r="A13" s="5"/>
      <c r="B13" s="67" t="s">
        <v>33</v>
      </c>
      <c r="C13" s="11"/>
      <c r="D13" s="5"/>
      <c r="E13" s="5"/>
      <c r="F13" s="39"/>
      <c r="G13" s="39"/>
      <c r="H13" s="39"/>
      <c r="I13" s="5"/>
      <c r="J13" s="5"/>
      <c r="K13" s="39"/>
    </row>
    <row r="14" spans="1:11" ht="15" customHeight="1" x14ac:dyDescent="0.25">
      <c r="A14" s="203" t="s">
        <v>14</v>
      </c>
      <c r="B14" s="203" t="s">
        <v>27</v>
      </c>
      <c r="C14" s="203" t="s">
        <v>53</v>
      </c>
      <c r="D14" s="203" t="s">
        <v>35</v>
      </c>
      <c r="E14" s="203" t="s">
        <v>39</v>
      </c>
      <c r="F14" s="203" t="s">
        <v>76</v>
      </c>
      <c r="G14" s="208" t="s">
        <v>29</v>
      </c>
      <c r="H14" s="209"/>
      <c r="I14" s="209"/>
      <c r="J14" s="209"/>
      <c r="K14" s="210"/>
    </row>
    <row r="15" spans="1:11" ht="48.6" customHeight="1" x14ac:dyDescent="0.25">
      <c r="A15" s="203"/>
      <c r="B15" s="203"/>
      <c r="C15" s="203"/>
      <c r="D15" s="203"/>
      <c r="E15" s="203"/>
      <c r="F15" s="203"/>
      <c r="G15" s="211"/>
      <c r="H15" s="212"/>
      <c r="I15" s="212"/>
      <c r="J15" s="212"/>
      <c r="K15" s="213"/>
    </row>
    <row r="16" spans="1:11" ht="18.75" x14ac:dyDescent="0.25">
      <c r="A16" s="36">
        <v>1</v>
      </c>
      <c r="B16" s="37"/>
      <c r="C16" s="37"/>
      <c r="D16" s="36"/>
      <c r="E16" s="36"/>
      <c r="F16" s="36"/>
      <c r="G16" s="205"/>
      <c r="H16" s="206"/>
      <c r="I16" s="206"/>
      <c r="J16" s="206"/>
      <c r="K16" s="207"/>
    </row>
    <row r="17" spans="1:11" ht="18.75" x14ac:dyDescent="0.25">
      <c r="A17" s="36">
        <f>+A16+1</f>
        <v>2</v>
      </c>
      <c r="B17" s="37"/>
      <c r="C17" s="37"/>
      <c r="D17" s="36"/>
      <c r="E17" s="36"/>
      <c r="F17" s="36"/>
      <c r="G17" s="205"/>
      <c r="H17" s="206"/>
      <c r="I17" s="206"/>
      <c r="J17" s="206"/>
      <c r="K17" s="207"/>
    </row>
    <row r="18" spans="1:11" ht="18.75" x14ac:dyDescent="0.25">
      <c r="A18" s="36">
        <f t="shared" ref="A18" si="2">+A17+1</f>
        <v>3</v>
      </c>
      <c r="B18" s="37"/>
      <c r="C18" s="37"/>
      <c r="D18" s="36"/>
      <c r="E18" s="36"/>
      <c r="F18" s="36"/>
      <c r="G18" s="205"/>
      <c r="H18" s="206"/>
      <c r="I18" s="206"/>
      <c r="J18" s="206"/>
      <c r="K18" s="207"/>
    </row>
    <row r="19" spans="1:11" ht="18.75" x14ac:dyDescent="0.25">
      <c r="A19" s="143" t="s">
        <v>22</v>
      </c>
      <c r="B19" s="143"/>
      <c r="C19" s="68" t="s">
        <v>80</v>
      </c>
      <c r="D19" s="68">
        <f>SUM(D16:D18)</f>
        <v>0</v>
      </c>
      <c r="E19" s="68">
        <f>SUM(E16:E18)</f>
        <v>0</v>
      </c>
      <c r="F19" s="68">
        <f>SUM(F16:F18)</f>
        <v>0</v>
      </c>
      <c r="G19" s="205" t="s">
        <v>80</v>
      </c>
      <c r="H19" s="206"/>
      <c r="I19" s="206"/>
      <c r="J19" s="206"/>
      <c r="K19" s="207"/>
    </row>
    <row r="22" spans="1:11" ht="18.75" x14ac:dyDescent="0.25">
      <c r="A22" s="5"/>
      <c r="B22" s="67" t="s">
        <v>47</v>
      </c>
      <c r="C22" s="11"/>
      <c r="D22" s="5"/>
      <c r="E22" s="5"/>
      <c r="F22" s="39"/>
      <c r="G22" s="39"/>
      <c r="H22" s="39"/>
      <c r="I22" s="5"/>
      <c r="J22" s="5"/>
      <c r="K22" s="39"/>
    </row>
    <row r="23" spans="1:11" ht="16.5" customHeight="1" x14ac:dyDescent="0.25">
      <c r="A23" s="203" t="s">
        <v>14</v>
      </c>
      <c r="B23" s="203" t="s">
        <v>50</v>
      </c>
      <c r="C23" s="203" t="s">
        <v>53</v>
      </c>
      <c r="D23" s="203" t="s">
        <v>51</v>
      </c>
      <c r="E23" s="203" t="s">
        <v>48</v>
      </c>
      <c r="F23" s="203" t="s">
        <v>77</v>
      </c>
      <c r="G23" s="208" t="s">
        <v>49</v>
      </c>
      <c r="H23" s="209"/>
      <c r="I23" s="209"/>
      <c r="J23" s="209"/>
      <c r="K23" s="210"/>
    </row>
    <row r="24" spans="1:11" ht="34.5" customHeight="1" x14ac:dyDescent="0.25">
      <c r="A24" s="203"/>
      <c r="B24" s="203"/>
      <c r="C24" s="203"/>
      <c r="D24" s="203"/>
      <c r="E24" s="203"/>
      <c r="F24" s="203"/>
      <c r="G24" s="211"/>
      <c r="H24" s="212"/>
      <c r="I24" s="212"/>
      <c r="J24" s="212"/>
      <c r="K24" s="213"/>
    </row>
    <row r="25" spans="1:11" ht="18.75" x14ac:dyDescent="0.25">
      <c r="A25" s="36">
        <v>1</v>
      </c>
      <c r="B25" s="37"/>
      <c r="C25" s="37"/>
      <c r="D25" s="36"/>
      <c r="E25" s="36"/>
      <c r="F25" s="36"/>
      <c r="G25" s="205"/>
      <c r="H25" s="206"/>
      <c r="I25" s="206"/>
      <c r="J25" s="206"/>
      <c r="K25" s="207"/>
    </row>
    <row r="26" spans="1:11" ht="18.75" x14ac:dyDescent="0.25">
      <c r="A26" s="36">
        <f>+A25+1</f>
        <v>2</v>
      </c>
      <c r="B26" s="37"/>
      <c r="C26" s="37"/>
      <c r="D26" s="36"/>
      <c r="E26" s="36"/>
      <c r="F26" s="36"/>
      <c r="G26" s="205"/>
      <c r="H26" s="206"/>
      <c r="I26" s="206"/>
      <c r="J26" s="206"/>
      <c r="K26" s="207"/>
    </row>
    <row r="27" spans="1:11" ht="18.75" x14ac:dyDescent="0.25">
      <c r="A27" s="36">
        <f t="shared" ref="A27" si="3">+A26+1</f>
        <v>3</v>
      </c>
      <c r="B27" s="37"/>
      <c r="C27" s="37"/>
      <c r="D27" s="36"/>
      <c r="E27" s="36"/>
      <c r="F27" s="36"/>
      <c r="G27" s="205"/>
      <c r="H27" s="206"/>
      <c r="I27" s="206"/>
      <c r="J27" s="206"/>
      <c r="K27" s="207"/>
    </row>
    <row r="28" spans="1:11" ht="18.75" x14ac:dyDescent="0.25">
      <c r="A28" s="143" t="s">
        <v>22</v>
      </c>
      <c r="B28" s="143"/>
      <c r="C28" s="68"/>
      <c r="D28" s="68">
        <f>SUM(D25:D27)</f>
        <v>0</v>
      </c>
      <c r="E28" s="68">
        <f>SUM(E25:E27)</f>
        <v>0</v>
      </c>
      <c r="F28" s="68">
        <f>SUM(F25:F27)</f>
        <v>0</v>
      </c>
      <c r="G28" s="205" t="s">
        <v>80</v>
      </c>
      <c r="H28" s="206"/>
      <c r="I28" s="206"/>
      <c r="J28" s="206"/>
      <c r="K28" s="207"/>
    </row>
    <row r="30" spans="1:11" x14ac:dyDescent="0.25">
      <c r="A30" s="204"/>
      <c r="B30" s="204"/>
      <c r="C30" s="204"/>
      <c r="D30" s="204"/>
      <c r="E30" s="204"/>
      <c r="F30" s="204"/>
      <c r="G30" s="204"/>
      <c r="H30" s="204"/>
      <c r="I30" s="204"/>
      <c r="J30" s="204"/>
      <c r="K30" s="204"/>
    </row>
  </sheetData>
  <mergeCells count="39">
    <mergeCell ref="G14:K15"/>
    <mergeCell ref="G16:K16"/>
    <mergeCell ref="G17:K17"/>
    <mergeCell ref="G18:K18"/>
    <mergeCell ref="G19:K19"/>
    <mergeCell ref="A30:K30"/>
    <mergeCell ref="G28:K28"/>
    <mergeCell ref="A23:A24"/>
    <mergeCell ref="B23:B24"/>
    <mergeCell ref="D23:D24"/>
    <mergeCell ref="E23:E24"/>
    <mergeCell ref="F23:F24"/>
    <mergeCell ref="A28:B28"/>
    <mergeCell ref="C23:C24"/>
    <mergeCell ref="G27:K27"/>
    <mergeCell ref="G23:K24"/>
    <mergeCell ref="G25:K25"/>
    <mergeCell ref="G26:K26"/>
    <mergeCell ref="A6:A7"/>
    <mergeCell ref="B6:B7"/>
    <mergeCell ref="C6:C7"/>
    <mergeCell ref="E6:E7"/>
    <mergeCell ref="G6:H6"/>
    <mergeCell ref="B8:K8"/>
    <mergeCell ref="H1:K1"/>
    <mergeCell ref="A19:B19"/>
    <mergeCell ref="D14:D15"/>
    <mergeCell ref="E14:E15"/>
    <mergeCell ref="F14:F15"/>
    <mergeCell ref="F6:F7"/>
    <mergeCell ref="A14:A15"/>
    <mergeCell ref="B14:B15"/>
    <mergeCell ref="A11:B11"/>
    <mergeCell ref="C14:C15"/>
    <mergeCell ref="A3:K3"/>
    <mergeCell ref="A4:K4"/>
    <mergeCell ref="I6:K6"/>
    <mergeCell ref="D6:D7"/>
    <mergeCell ref="I2:K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N14"/>
  <sheetViews>
    <sheetView view="pageBreakPreview" zoomScaleNormal="100" zoomScaleSheetLayoutView="100" workbookViewId="0">
      <selection activeCell="A4" sqref="A4"/>
    </sheetView>
  </sheetViews>
  <sheetFormatPr defaultColWidth="9.140625" defaultRowHeight="15.75" x14ac:dyDescent="0.25"/>
  <cols>
    <col min="1" max="1" width="6" style="40" customWidth="1"/>
    <col min="2" max="2" width="17.28515625" style="40" customWidth="1"/>
    <col min="3" max="3" width="13.7109375" style="40" customWidth="1"/>
    <col min="4" max="7" width="20.85546875" style="40" customWidth="1"/>
    <col min="8" max="8" width="17.5703125" style="40" customWidth="1"/>
    <col min="9" max="9" width="19.28515625" style="40" customWidth="1"/>
    <col min="10" max="10" width="14" style="40" customWidth="1"/>
    <col min="11" max="13" width="18.7109375" style="40" customWidth="1"/>
    <col min="14" max="14" width="15.7109375" style="40" customWidth="1"/>
    <col min="15" max="19" width="15.7109375" style="41" customWidth="1"/>
    <col min="20" max="16384" width="9.140625" style="41"/>
  </cols>
  <sheetData>
    <row r="1" spans="1:10" ht="66.75" customHeight="1" x14ac:dyDescent="0.25">
      <c r="H1" s="214" t="s">
        <v>94</v>
      </c>
      <c r="I1" s="214"/>
      <c r="J1" s="214"/>
    </row>
    <row r="3" spans="1:10" s="40" customFormat="1" ht="73.5" customHeight="1" x14ac:dyDescent="0.25">
      <c r="A3" s="191" t="s">
        <v>595</v>
      </c>
      <c r="B3" s="191"/>
      <c r="C3" s="191"/>
      <c r="D3" s="191"/>
      <c r="E3" s="191"/>
      <c r="F3" s="191"/>
      <c r="G3" s="191"/>
      <c r="H3" s="191"/>
      <c r="I3" s="191"/>
      <c r="J3" s="191"/>
    </row>
    <row r="5" spans="1:10" s="40" customFormat="1" ht="47.25" customHeight="1" x14ac:dyDescent="0.25">
      <c r="A5" s="218" t="s">
        <v>78</v>
      </c>
      <c r="B5" s="218" t="s">
        <v>40</v>
      </c>
      <c r="C5" s="218" t="s">
        <v>79</v>
      </c>
      <c r="D5" s="215" t="s">
        <v>41</v>
      </c>
      <c r="E5" s="216"/>
      <c r="F5" s="219" t="s">
        <v>46</v>
      </c>
      <c r="G5" s="219" t="s">
        <v>44</v>
      </c>
      <c r="H5" s="219" t="s">
        <v>71</v>
      </c>
      <c r="I5" s="219" t="s">
        <v>72</v>
      </c>
      <c r="J5" s="219" t="s">
        <v>25</v>
      </c>
    </row>
    <row r="6" spans="1:10" s="40" customFormat="1" ht="60.75" customHeight="1" x14ac:dyDescent="0.25">
      <c r="A6" s="218"/>
      <c r="B6" s="218"/>
      <c r="C6" s="218"/>
      <c r="D6" s="48" t="s">
        <v>42</v>
      </c>
      <c r="E6" s="48" t="s">
        <v>43</v>
      </c>
      <c r="F6" s="220"/>
      <c r="G6" s="220"/>
      <c r="H6" s="220"/>
      <c r="I6" s="220"/>
      <c r="J6" s="220"/>
    </row>
    <row r="7" spans="1:10" s="40" customFormat="1" ht="18.75" x14ac:dyDescent="0.25">
      <c r="A7" s="43">
        <v>1</v>
      </c>
      <c r="B7" s="221" t="s">
        <v>96</v>
      </c>
      <c r="C7" s="222"/>
      <c r="D7" s="222"/>
      <c r="E7" s="222"/>
      <c r="F7" s="222"/>
      <c r="G7" s="222"/>
      <c r="H7" s="222"/>
      <c r="I7" s="222"/>
      <c r="J7" s="223"/>
    </row>
    <row r="8" spans="1:10" s="40" customFormat="1" ht="15" x14ac:dyDescent="0.25">
      <c r="A8" s="43">
        <v>2</v>
      </c>
      <c r="B8" s="42"/>
      <c r="C8" s="66" t="s">
        <v>80</v>
      </c>
      <c r="D8" s="42"/>
      <c r="E8" s="42"/>
      <c r="F8" s="42"/>
      <c r="G8" s="42"/>
      <c r="H8" s="42"/>
      <c r="I8" s="42"/>
      <c r="J8" s="42"/>
    </row>
    <row r="9" spans="1:10" s="40" customFormat="1" ht="15" x14ac:dyDescent="0.25">
      <c r="A9" s="43">
        <v>3</v>
      </c>
      <c r="B9" s="42"/>
      <c r="C9" s="66" t="s">
        <v>80</v>
      </c>
      <c r="D9" s="42"/>
      <c r="E9" s="42"/>
      <c r="F9" s="42"/>
      <c r="G9" s="42"/>
      <c r="H9" s="42"/>
      <c r="I9" s="42"/>
      <c r="J9" s="42"/>
    </row>
    <row r="10" spans="1:10" s="40" customFormat="1" ht="15" x14ac:dyDescent="0.25">
      <c r="A10" s="43">
        <v>4</v>
      </c>
      <c r="B10" s="42"/>
      <c r="C10" s="66" t="s">
        <v>80</v>
      </c>
      <c r="D10" s="42"/>
      <c r="E10" s="42"/>
      <c r="F10" s="42"/>
      <c r="G10" s="42"/>
      <c r="H10" s="42"/>
      <c r="I10" s="42"/>
      <c r="J10" s="42"/>
    </row>
    <row r="11" spans="1:10" s="40" customFormat="1" ht="15" x14ac:dyDescent="0.25">
      <c r="A11" s="43">
        <v>5</v>
      </c>
      <c r="B11" s="42"/>
      <c r="C11" s="66" t="s">
        <v>80</v>
      </c>
      <c r="D11" s="42"/>
      <c r="E11" s="42"/>
      <c r="F11" s="42"/>
      <c r="G11" s="42"/>
      <c r="H11" s="42"/>
      <c r="I11" s="42"/>
      <c r="J11" s="42"/>
    </row>
    <row r="13" spans="1:10" s="40" customFormat="1" ht="30.75" customHeight="1" x14ac:dyDescent="0.25">
      <c r="A13" s="49"/>
      <c r="B13" s="217" t="s">
        <v>45</v>
      </c>
      <c r="C13" s="217"/>
      <c r="D13" s="217"/>
      <c r="E13" s="217"/>
      <c r="F13" s="217"/>
      <c r="G13" s="217"/>
      <c r="H13" s="217"/>
      <c r="I13" s="217"/>
      <c r="J13" s="217"/>
    </row>
    <row r="14" spans="1:10" ht="18.75" customHeight="1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</row>
  </sheetData>
  <mergeCells count="13">
    <mergeCell ref="H1:J1"/>
    <mergeCell ref="D5:E5"/>
    <mergeCell ref="B13:J13"/>
    <mergeCell ref="A3:J3"/>
    <mergeCell ref="A5:A6"/>
    <mergeCell ref="B5:B6"/>
    <mergeCell ref="F5:F6"/>
    <mergeCell ref="G5:G6"/>
    <mergeCell ref="H5:H6"/>
    <mergeCell ref="I5:I6"/>
    <mergeCell ref="J5:J6"/>
    <mergeCell ref="C5:C6"/>
    <mergeCell ref="B7:J7"/>
  </mergeCells>
  <printOptions horizontalCentered="1"/>
  <pageMargins left="0.19685039370078741" right="0.19685039370078741" top="0.19685039370078741" bottom="0.19685039370078741" header="0" footer="0"/>
  <pageSetup paperSize="9" scale="8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188" t="s">
        <v>52</v>
      </c>
      <c r="B5" s="188"/>
      <c r="C5" s="188"/>
      <c r="D5" s="188"/>
    </row>
    <row r="7" spans="1:4" ht="25.5" x14ac:dyDescent="0.25">
      <c r="A7" s="53" t="s">
        <v>24</v>
      </c>
      <c r="B7" s="53" t="s">
        <v>55</v>
      </c>
      <c r="C7" s="53" t="s">
        <v>53</v>
      </c>
      <c r="D7" s="53" t="s">
        <v>54</v>
      </c>
    </row>
    <row r="8" spans="1:4" x14ac:dyDescent="0.25">
      <c r="A8" s="50">
        <v>1</v>
      </c>
      <c r="B8" s="50"/>
      <c r="C8" s="50"/>
      <c r="D8" s="50"/>
    </row>
    <row r="9" spans="1:4" x14ac:dyDescent="0.25">
      <c r="A9" s="50">
        <f>+A8+1</f>
        <v>2</v>
      </c>
      <c r="B9" s="51"/>
      <c r="C9" s="51"/>
      <c r="D9" s="52"/>
    </row>
    <row r="10" spans="1:4" x14ac:dyDescent="0.25">
      <c r="A10" s="50">
        <f t="shared" ref="A10:A17" si="0">+A9+1</f>
        <v>3</v>
      </c>
      <c r="B10" s="51"/>
      <c r="C10" s="51"/>
      <c r="D10" s="52"/>
    </row>
    <row r="11" spans="1:4" x14ac:dyDescent="0.25">
      <c r="A11" s="50">
        <f t="shared" si="0"/>
        <v>4</v>
      </c>
      <c r="B11" s="51"/>
      <c r="C11" s="51"/>
      <c r="D11" s="52"/>
    </row>
    <row r="12" spans="1:4" x14ac:dyDescent="0.25">
      <c r="A12" s="50">
        <f t="shared" si="0"/>
        <v>5</v>
      </c>
      <c r="B12" s="51"/>
      <c r="C12" s="51"/>
      <c r="D12" s="52"/>
    </row>
    <row r="13" spans="1:4" x14ac:dyDescent="0.25">
      <c r="A13" s="50">
        <f t="shared" si="0"/>
        <v>6</v>
      </c>
      <c r="B13" s="51"/>
      <c r="C13" s="51"/>
      <c r="D13" s="52"/>
    </row>
    <row r="14" spans="1:4" x14ac:dyDescent="0.25">
      <c r="A14" s="50">
        <f t="shared" si="0"/>
        <v>7</v>
      </c>
      <c r="B14" s="51"/>
      <c r="C14" s="51"/>
      <c r="D14" s="52"/>
    </row>
    <row r="15" spans="1:4" x14ac:dyDescent="0.25">
      <c r="A15" s="50">
        <f t="shared" si="0"/>
        <v>8</v>
      </c>
      <c r="B15" s="51"/>
      <c r="C15" s="51"/>
      <c r="D15" s="52"/>
    </row>
    <row r="16" spans="1:4" x14ac:dyDescent="0.25">
      <c r="A16" s="50">
        <f t="shared" si="0"/>
        <v>9</v>
      </c>
      <c r="B16" s="51"/>
      <c r="C16" s="51"/>
      <c r="D16" s="52"/>
    </row>
    <row r="17" spans="1:4" x14ac:dyDescent="0.25">
      <c r="A17" s="50">
        <f t="shared" si="0"/>
        <v>10</v>
      </c>
      <c r="B17" s="51"/>
      <c r="C17" s="51"/>
      <c r="D17" s="52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P14"/>
  <sheetViews>
    <sheetView view="pageBreakPreview" zoomScale="85" zoomScaleNormal="85" zoomScaleSheetLayoutView="85" workbookViewId="0">
      <pane xSplit="4" ySplit="4" topLeftCell="E8" activePane="bottomRight" state="frozen"/>
      <selection activeCell="F9" sqref="F9"/>
      <selection pane="topRight" activeCell="F9" sqref="F9"/>
      <selection pane="bottomLeft" activeCell="F9" sqref="F9"/>
      <selection pane="bottomRight" activeCell="B8" sqref="B8:J11"/>
    </sheetView>
  </sheetViews>
  <sheetFormatPr defaultColWidth="9.140625" defaultRowHeight="18.75" x14ac:dyDescent="0.25"/>
  <cols>
    <col min="1" max="1" width="8.140625" style="28" customWidth="1"/>
    <col min="2" max="2" width="28.85546875" style="30" customWidth="1"/>
    <col min="3" max="3" width="26.140625" style="30" customWidth="1"/>
    <col min="4" max="4" width="26.7109375" style="28" customWidth="1"/>
    <col min="5" max="5" width="19" style="30" customWidth="1"/>
    <col min="6" max="8" width="15.7109375" style="30" customWidth="1"/>
    <col min="9" max="9" width="20.5703125" style="30" customWidth="1"/>
    <col min="10" max="10" width="17.5703125" style="30" customWidth="1"/>
    <col min="11" max="12" width="18.140625" style="30" customWidth="1"/>
    <col min="13" max="13" width="16.7109375" style="28" customWidth="1"/>
    <col min="14" max="16" width="15.7109375" style="28" customWidth="1"/>
    <col min="17" max="20" width="18.7109375" style="28" customWidth="1"/>
    <col min="21" max="26" width="15.7109375" style="28" customWidth="1"/>
    <col min="27" max="16384" width="9.140625" style="28"/>
  </cols>
  <sheetData>
    <row r="1" spans="1:16" ht="93" customHeight="1" x14ac:dyDescent="0.25">
      <c r="G1" s="144" t="s">
        <v>89</v>
      </c>
      <c r="H1" s="144"/>
      <c r="I1" s="144"/>
      <c r="J1" s="144"/>
      <c r="K1" s="146"/>
      <c r="L1" s="146"/>
    </row>
    <row r="2" spans="1:16" x14ac:dyDescent="0.25">
      <c r="K2" s="146"/>
      <c r="L2" s="146"/>
    </row>
    <row r="3" spans="1:16" ht="60" customHeight="1" x14ac:dyDescent="0.25">
      <c r="A3" s="152" t="s">
        <v>587</v>
      </c>
      <c r="B3" s="152"/>
      <c r="C3" s="152"/>
      <c r="D3" s="152"/>
      <c r="E3" s="152"/>
      <c r="F3" s="152"/>
      <c r="G3" s="152"/>
      <c r="H3" s="152"/>
      <c r="I3" s="152"/>
      <c r="J3" s="152"/>
      <c r="K3" s="34"/>
      <c r="L3" s="34"/>
      <c r="M3" s="29"/>
      <c r="N3" s="29"/>
      <c r="O3" s="29"/>
      <c r="P3" s="29"/>
    </row>
    <row r="4" spans="1:16" x14ac:dyDescent="0.25">
      <c r="J4" s="31"/>
      <c r="L4" s="28"/>
    </row>
    <row r="5" spans="1:16" ht="39.75" customHeight="1" x14ac:dyDescent="0.25">
      <c r="A5" s="149" t="s">
        <v>14</v>
      </c>
      <c r="B5" s="147" t="s">
        <v>56</v>
      </c>
      <c r="C5" s="147" t="s">
        <v>57</v>
      </c>
      <c r="D5" s="147" t="s">
        <v>58</v>
      </c>
      <c r="E5" s="147" t="s">
        <v>59</v>
      </c>
      <c r="F5" s="151" t="s">
        <v>61</v>
      </c>
      <c r="G5" s="151"/>
      <c r="H5" s="147" t="s">
        <v>68</v>
      </c>
      <c r="I5" s="147" t="s">
        <v>69</v>
      </c>
      <c r="J5" s="147" t="s">
        <v>85</v>
      </c>
      <c r="L5" s="31"/>
    </row>
    <row r="6" spans="1:16" ht="159.75" customHeight="1" x14ac:dyDescent="0.25">
      <c r="A6" s="150"/>
      <c r="B6" s="148"/>
      <c r="C6" s="148"/>
      <c r="D6" s="148"/>
      <c r="E6" s="148"/>
      <c r="F6" s="54" t="s">
        <v>67</v>
      </c>
      <c r="G6" s="54" t="s">
        <v>70</v>
      </c>
      <c r="H6" s="148"/>
      <c r="I6" s="148"/>
      <c r="J6" s="148"/>
      <c r="L6" s="31"/>
    </row>
    <row r="7" spans="1:16" ht="36.75" customHeight="1" x14ac:dyDescent="0.25">
      <c r="A7" s="56">
        <v>1</v>
      </c>
      <c r="B7" s="153" t="s">
        <v>98</v>
      </c>
      <c r="C7" s="154"/>
      <c r="D7" s="154"/>
      <c r="E7" s="154"/>
      <c r="F7" s="154"/>
      <c r="G7" s="154"/>
      <c r="H7" s="154"/>
      <c r="I7" s="154"/>
      <c r="J7" s="155"/>
      <c r="L7" s="31"/>
    </row>
    <row r="8" spans="1:16" ht="36.75" customHeight="1" x14ac:dyDescent="0.25">
      <c r="A8" s="125" t="s">
        <v>99</v>
      </c>
      <c r="B8" s="126"/>
      <c r="C8" s="127"/>
      <c r="D8" s="127"/>
      <c r="E8" s="127"/>
      <c r="F8" s="127"/>
      <c r="G8" s="127"/>
      <c r="H8" s="127"/>
      <c r="I8" s="127"/>
      <c r="J8" s="128"/>
      <c r="K8" s="122"/>
      <c r="L8" s="31"/>
    </row>
    <row r="9" spans="1:16" ht="36.75" customHeight="1" x14ac:dyDescent="0.25">
      <c r="A9" s="125" t="s">
        <v>100</v>
      </c>
      <c r="B9" s="126"/>
      <c r="C9" s="127"/>
      <c r="D9" s="127"/>
      <c r="E9" s="127"/>
      <c r="F9" s="127"/>
      <c r="G9" s="127"/>
      <c r="H9" s="127"/>
      <c r="I9" s="127"/>
      <c r="J9" s="128"/>
      <c r="K9" s="122"/>
      <c r="L9" s="31"/>
    </row>
    <row r="10" spans="1:16" ht="36.75" customHeight="1" x14ac:dyDescent="0.25">
      <c r="A10" s="125" t="s">
        <v>101</v>
      </c>
      <c r="B10" s="126"/>
      <c r="C10" s="127"/>
      <c r="D10" s="127"/>
      <c r="E10" s="127"/>
      <c r="F10" s="127"/>
      <c r="G10" s="127"/>
      <c r="H10" s="127"/>
      <c r="I10" s="127"/>
      <c r="J10" s="128"/>
      <c r="K10" s="122"/>
      <c r="L10" s="31"/>
    </row>
    <row r="11" spans="1:16" ht="36.75" customHeight="1" x14ac:dyDescent="0.25">
      <c r="A11" s="125" t="s">
        <v>102</v>
      </c>
      <c r="B11" s="126"/>
      <c r="C11" s="127"/>
      <c r="D11" s="127"/>
      <c r="E11" s="127"/>
      <c r="F11" s="127"/>
      <c r="G11" s="127"/>
      <c r="H11" s="127"/>
      <c r="I11" s="127"/>
      <c r="J11" s="128"/>
      <c r="K11" s="122"/>
      <c r="L11" s="31"/>
    </row>
    <row r="12" spans="1:16" x14ac:dyDescent="0.25">
      <c r="L12" s="31"/>
    </row>
    <row r="13" spans="1:16" ht="4.5" customHeight="1" x14ac:dyDescent="0.25">
      <c r="L13" s="31"/>
    </row>
    <row r="14" spans="1:16" ht="66.75" customHeight="1" x14ac:dyDescent="0.25">
      <c r="A14" s="145" t="s">
        <v>86</v>
      </c>
      <c r="B14" s="145"/>
      <c r="C14" s="145"/>
      <c r="D14" s="145"/>
      <c r="E14" s="145"/>
      <c r="F14" s="145"/>
      <c r="G14" s="145"/>
      <c r="H14" s="145"/>
      <c r="I14" s="145"/>
      <c r="J14" s="145"/>
      <c r="K14" s="45"/>
      <c r="L14" s="45"/>
    </row>
  </sheetData>
  <mergeCells count="15">
    <mergeCell ref="G1:J1"/>
    <mergeCell ref="A14:J14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  <mergeCell ref="B7:J7"/>
  </mergeCells>
  <printOptions horizontalCentered="1"/>
  <pageMargins left="0.19685039370078741" right="0.19685039370078741" top="0.19685039370078741" bottom="0.19685039370078741" header="0" footer="0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00B0F0"/>
  </sheetPr>
  <dimension ref="A1:F26"/>
  <sheetViews>
    <sheetView view="pageBreakPreview" zoomScaleNormal="100" zoomScaleSheetLayoutView="100" workbookViewId="0">
      <pane xSplit="2" ySplit="6" topLeftCell="C10" activePane="bottomRight" state="frozen"/>
      <selection activeCell="F9" sqref="F9"/>
      <selection pane="topRight" activeCell="F9" sqref="F9"/>
      <selection pane="bottomLeft" activeCell="F9" sqref="F9"/>
      <selection pane="bottomRight" activeCell="G4" sqref="G4"/>
    </sheetView>
  </sheetViews>
  <sheetFormatPr defaultColWidth="9.140625" defaultRowHeight="15.75" x14ac:dyDescent="0.25"/>
  <cols>
    <col min="1" max="1" width="8.7109375" style="1" customWidth="1"/>
    <col min="2" max="2" width="13.140625" style="4" customWidth="1"/>
    <col min="3" max="3" width="58.28515625" style="4" customWidth="1"/>
    <col min="4" max="5" width="24.140625" style="4" customWidth="1"/>
    <col min="6" max="6" width="52.85546875" style="1" customWidth="1"/>
    <col min="7" max="10" width="15.7109375" style="2" customWidth="1"/>
    <col min="11" max="16384" width="9.140625" style="2"/>
  </cols>
  <sheetData>
    <row r="1" spans="1:6" ht="59.25" customHeight="1" x14ac:dyDescent="0.25">
      <c r="E1" s="164" t="s">
        <v>87</v>
      </c>
      <c r="F1" s="164"/>
    </row>
    <row r="2" spans="1:6" ht="8.25" customHeight="1" x14ac:dyDescent="0.25">
      <c r="A2" s="4"/>
      <c r="F2" s="57"/>
    </row>
    <row r="3" spans="1:6" ht="54.6" customHeight="1" x14ac:dyDescent="0.25">
      <c r="A3" s="167" t="s">
        <v>588</v>
      </c>
      <c r="B3" s="167"/>
      <c r="C3" s="167"/>
      <c r="D3" s="167"/>
      <c r="E3" s="167"/>
      <c r="F3" s="167"/>
    </row>
    <row r="4" spans="1:6" ht="22.5" customHeight="1" x14ac:dyDescent="0.25">
      <c r="F4" s="114" t="s">
        <v>221</v>
      </c>
    </row>
    <row r="5" spans="1:6" ht="29.25" customHeight="1" x14ac:dyDescent="0.25">
      <c r="A5" s="165" t="s">
        <v>14</v>
      </c>
      <c r="B5" s="165" t="s">
        <v>15</v>
      </c>
      <c r="C5" s="165" t="s">
        <v>62</v>
      </c>
      <c r="D5" s="163" t="s">
        <v>16</v>
      </c>
      <c r="E5" s="163"/>
      <c r="F5" s="165" t="s">
        <v>36</v>
      </c>
    </row>
    <row r="6" spans="1:6" ht="35.25" customHeight="1" x14ac:dyDescent="0.25">
      <c r="A6" s="166"/>
      <c r="B6" s="166"/>
      <c r="C6" s="166"/>
      <c r="D6" s="21" t="s">
        <v>17</v>
      </c>
      <c r="E6" s="21" t="s">
        <v>18</v>
      </c>
      <c r="F6" s="166"/>
    </row>
    <row r="7" spans="1:6" ht="33.75" customHeight="1" x14ac:dyDescent="0.25">
      <c r="A7" s="157">
        <v>1</v>
      </c>
      <c r="B7" s="160" t="s">
        <v>19</v>
      </c>
      <c r="C7" s="60" t="s">
        <v>64</v>
      </c>
      <c r="D7" s="23">
        <v>0</v>
      </c>
      <c r="E7" s="23">
        <v>0</v>
      </c>
      <c r="F7" s="23" t="s">
        <v>141</v>
      </c>
    </row>
    <row r="8" spans="1:6" ht="33.75" customHeight="1" x14ac:dyDescent="0.25">
      <c r="A8" s="158"/>
      <c r="B8" s="161"/>
      <c r="C8" s="61" t="s">
        <v>65</v>
      </c>
      <c r="D8" s="24">
        <v>10</v>
      </c>
      <c r="E8" s="24">
        <f>27055000+91453300</f>
        <v>118508300</v>
      </c>
      <c r="F8" s="25" t="s">
        <v>215</v>
      </c>
    </row>
    <row r="9" spans="1:6" ht="33.75" customHeight="1" x14ac:dyDescent="0.25">
      <c r="A9" s="158"/>
      <c r="B9" s="161"/>
      <c r="C9" s="61" t="s">
        <v>66</v>
      </c>
      <c r="D9" s="24"/>
      <c r="E9" s="24"/>
      <c r="F9" s="24"/>
    </row>
    <row r="10" spans="1:6" ht="33.75" customHeight="1" x14ac:dyDescent="0.25">
      <c r="A10" s="158"/>
      <c r="B10" s="161"/>
      <c r="C10" s="62" t="s">
        <v>63</v>
      </c>
      <c r="D10" s="25">
        <v>8</v>
      </c>
      <c r="E10" s="25">
        <f>34450000+15270000</f>
        <v>49720000</v>
      </c>
      <c r="F10" s="25" t="s">
        <v>215</v>
      </c>
    </row>
    <row r="11" spans="1:6" ht="33.75" customHeight="1" x14ac:dyDescent="0.25">
      <c r="A11" s="157">
        <f>+A7+1</f>
        <v>2</v>
      </c>
      <c r="B11" s="160" t="s">
        <v>20</v>
      </c>
      <c r="C11" s="60" t="s">
        <v>64</v>
      </c>
      <c r="D11" s="23"/>
      <c r="E11" s="23"/>
      <c r="F11" s="25" t="s">
        <v>215</v>
      </c>
    </row>
    <row r="12" spans="1:6" ht="33.75" customHeight="1" x14ac:dyDescent="0.25">
      <c r="A12" s="158"/>
      <c r="B12" s="161"/>
      <c r="C12" s="61" t="s">
        <v>65</v>
      </c>
      <c r="D12" s="24">
        <v>56</v>
      </c>
      <c r="E12" s="24">
        <v>91323</v>
      </c>
      <c r="F12" s="25" t="s">
        <v>215</v>
      </c>
    </row>
    <row r="13" spans="1:6" ht="33.75" customHeight="1" x14ac:dyDescent="0.25">
      <c r="A13" s="158"/>
      <c r="B13" s="161"/>
      <c r="C13" s="63" t="s">
        <v>66</v>
      </c>
      <c r="D13" s="59"/>
      <c r="E13" s="59"/>
      <c r="F13" s="59"/>
    </row>
    <row r="14" spans="1:6" s="3" customFormat="1" ht="33.75" customHeight="1" x14ac:dyDescent="0.25">
      <c r="A14" s="158"/>
      <c r="B14" s="161"/>
      <c r="C14" s="62" t="s">
        <v>63</v>
      </c>
      <c r="D14" s="25">
        <v>48</v>
      </c>
      <c r="E14" s="25">
        <v>1665573</v>
      </c>
      <c r="F14" s="25" t="s">
        <v>215</v>
      </c>
    </row>
    <row r="15" spans="1:6" ht="27.75" customHeight="1" x14ac:dyDescent="0.25">
      <c r="A15" s="157">
        <v>3</v>
      </c>
      <c r="B15" s="160" t="s">
        <v>21</v>
      </c>
      <c r="C15" s="60" t="s">
        <v>64</v>
      </c>
      <c r="D15" s="46"/>
      <c r="E15" s="46"/>
      <c r="F15" s="25" t="s">
        <v>215</v>
      </c>
    </row>
    <row r="16" spans="1:6" ht="33.75" customHeight="1" x14ac:dyDescent="0.25">
      <c r="A16" s="158"/>
      <c r="B16" s="161"/>
      <c r="C16" s="61" t="s">
        <v>65</v>
      </c>
      <c r="D16" s="47"/>
      <c r="E16" s="47"/>
      <c r="F16" s="25" t="s">
        <v>215</v>
      </c>
    </row>
    <row r="17" spans="1:6" ht="27.75" customHeight="1" x14ac:dyDescent="0.25">
      <c r="A17" s="158"/>
      <c r="B17" s="161"/>
      <c r="C17" s="61" t="s">
        <v>66</v>
      </c>
      <c r="D17" s="47"/>
      <c r="E17" s="47"/>
      <c r="F17" s="59"/>
    </row>
    <row r="18" spans="1:6" ht="27.75" customHeight="1" x14ac:dyDescent="0.25">
      <c r="A18" s="159"/>
      <c r="B18" s="162"/>
      <c r="C18" s="62" t="s">
        <v>63</v>
      </c>
      <c r="D18" s="25"/>
      <c r="E18" s="25"/>
      <c r="F18" s="25" t="s">
        <v>215</v>
      </c>
    </row>
    <row r="19" spans="1:6" ht="20.25" customHeight="1" x14ac:dyDescent="0.25">
      <c r="A19" s="157">
        <v>4</v>
      </c>
      <c r="B19" s="160" t="s">
        <v>37</v>
      </c>
      <c r="C19" s="60" t="s">
        <v>64</v>
      </c>
      <c r="D19" s="23"/>
      <c r="E19" s="23"/>
      <c r="F19" s="23"/>
    </row>
    <row r="20" spans="1:6" ht="20.25" customHeight="1" x14ac:dyDescent="0.25">
      <c r="A20" s="158"/>
      <c r="B20" s="161"/>
      <c r="C20" s="61" t="s">
        <v>65</v>
      </c>
      <c r="D20" s="24"/>
      <c r="E20" s="24"/>
      <c r="F20" s="24"/>
    </row>
    <row r="21" spans="1:6" ht="20.25" customHeight="1" x14ac:dyDescent="0.25">
      <c r="A21" s="158"/>
      <c r="B21" s="161"/>
      <c r="C21" s="61" t="s">
        <v>66</v>
      </c>
      <c r="D21" s="24"/>
      <c r="E21" s="24"/>
      <c r="F21" s="24"/>
    </row>
    <row r="22" spans="1:6" ht="20.25" customHeight="1" x14ac:dyDescent="0.25">
      <c r="A22" s="159"/>
      <c r="B22" s="162"/>
      <c r="C22" s="62" t="s">
        <v>63</v>
      </c>
      <c r="D22" s="25"/>
      <c r="E22" s="25"/>
      <c r="F22" s="25"/>
    </row>
    <row r="23" spans="1:6" ht="8.25" customHeight="1" x14ac:dyDescent="0.25"/>
    <row r="24" spans="1:6" ht="18.75" customHeight="1" x14ac:dyDescent="0.25">
      <c r="A24" s="156" t="s">
        <v>86</v>
      </c>
      <c r="B24" s="156"/>
      <c r="C24" s="156"/>
      <c r="D24" s="156"/>
      <c r="E24" s="156"/>
      <c r="F24" s="156"/>
    </row>
    <row r="25" spans="1:6" x14ac:dyDescent="0.25">
      <c r="A25" s="156"/>
      <c r="B25" s="156"/>
      <c r="C25" s="156"/>
      <c r="D25" s="156"/>
      <c r="E25" s="156"/>
      <c r="F25" s="156"/>
    </row>
    <row r="26" spans="1:6" ht="12.75" customHeight="1" x14ac:dyDescent="0.25">
      <c r="A26" s="156"/>
      <c r="B26" s="156"/>
      <c r="C26" s="156"/>
      <c r="D26" s="156"/>
      <c r="E26" s="156"/>
      <c r="F26" s="156"/>
    </row>
  </sheetData>
  <mergeCells count="16">
    <mergeCell ref="E1:F1"/>
    <mergeCell ref="F5:F6"/>
    <mergeCell ref="A3:F3"/>
    <mergeCell ref="A5:A6"/>
    <mergeCell ref="B5:B6"/>
    <mergeCell ref="C5:C6"/>
    <mergeCell ref="A11:A14"/>
    <mergeCell ref="B11:B14"/>
    <mergeCell ref="D5:E5"/>
    <mergeCell ref="A7:A10"/>
    <mergeCell ref="B7:B10"/>
    <mergeCell ref="A24:F26"/>
    <mergeCell ref="A15:A18"/>
    <mergeCell ref="B15:B18"/>
    <mergeCell ref="A19:A22"/>
    <mergeCell ref="B19:B22"/>
  </mergeCells>
  <printOptions horizontalCentered="1"/>
  <pageMargins left="0.19685039370078741" right="0.19685039370078741" top="0.19685039370078741" bottom="0.19685039370078741" header="0" footer="0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tabColor rgb="FF00B0F0"/>
    <pageSetUpPr fitToPage="1"/>
  </sheetPr>
  <dimension ref="A1:O25"/>
  <sheetViews>
    <sheetView view="pageBreakPreview" topLeftCell="A4" zoomScale="85" zoomScaleNormal="85" zoomScaleSheetLayoutView="85" workbookViewId="0">
      <selection activeCell="B7" sqref="B7"/>
    </sheetView>
  </sheetViews>
  <sheetFormatPr defaultColWidth="9.140625" defaultRowHeight="18.75" x14ac:dyDescent="0.25"/>
  <cols>
    <col min="1" max="1" width="9.7109375" style="32" bestFit="1" customWidth="1"/>
    <col min="2" max="2" width="12.85546875" style="35" customWidth="1"/>
    <col min="3" max="3" width="40.5703125" style="32" customWidth="1"/>
    <col min="4" max="4" width="37.140625" style="35" customWidth="1"/>
    <col min="5" max="5" width="22.85546875" style="35" customWidth="1"/>
    <col min="6" max="6" width="22.7109375" style="35" customWidth="1"/>
    <col min="7" max="7" width="35.42578125" style="35" customWidth="1"/>
    <col min="8" max="8" width="19" style="35" customWidth="1"/>
    <col min="9" max="9" width="24.7109375" style="35" customWidth="1"/>
    <col min="10" max="10" width="20.140625" style="35" customWidth="1"/>
    <col min="11" max="11" width="23.28515625" style="35" customWidth="1"/>
    <col min="12" max="12" width="24" style="35" customWidth="1"/>
    <col min="13" max="13" width="16.7109375" style="32" customWidth="1"/>
    <col min="14" max="15" width="15.7109375" style="32" customWidth="1"/>
    <col min="16" max="19" width="18.7109375" style="32" customWidth="1"/>
    <col min="20" max="25" width="15.7109375" style="32" customWidth="1"/>
    <col min="26" max="16384" width="9.140625" style="32"/>
  </cols>
  <sheetData>
    <row r="1" spans="1:15" ht="107.25" customHeight="1" x14ac:dyDescent="0.25">
      <c r="I1" s="168" t="s">
        <v>90</v>
      </c>
      <c r="J1" s="168"/>
      <c r="K1" s="168"/>
      <c r="L1" s="168"/>
    </row>
    <row r="2" spans="1:15" ht="77.25" customHeight="1" x14ac:dyDescent="0.25">
      <c r="A2" s="152" t="s">
        <v>589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34"/>
      <c r="N2" s="34"/>
      <c r="O2" s="34"/>
    </row>
    <row r="3" spans="1:15" x14ac:dyDescent="0.25">
      <c r="A3" s="116"/>
      <c r="L3" s="31"/>
    </row>
    <row r="4" spans="1:15" ht="49.5" customHeight="1" x14ac:dyDescent="0.25">
      <c r="A4" s="170" t="s">
        <v>14</v>
      </c>
      <c r="B4" s="170" t="s">
        <v>15</v>
      </c>
      <c r="C4" s="170" t="s">
        <v>7</v>
      </c>
      <c r="D4" s="170" t="s">
        <v>38</v>
      </c>
      <c r="E4" s="170" t="s">
        <v>11</v>
      </c>
      <c r="F4" s="170" t="s">
        <v>12</v>
      </c>
      <c r="G4" s="172" t="s">
        <v>61</v>
      </c>
      <c r="H4" s="172"/>
      <c r="I4" s="170" t="s">
        <v>8</v>
      </c>
      <c r="J4" s="170" t="s">
        <v>9</v>
      </c>
      <c r="K4" s="170" t="s">
        <v>10</v>
      </c>
      <c r="L4" s="170" t="s">
        <v>73</v>
      </c>
    </row>
    <row r="5" spans="1:15" ht="62.25" customHeight="1" x14ac:dyDescent="0.25">
      <c r="A5" s="171"/>
      <c r="B5" s="171"/>
      <c r="C5" s="171"/>
      <c r="D5" s="171"/>
      <c r="E5" s="171"/>
      <c r="F5" s="171"/>
      <c r="G5" s="65" t="s">
        <v>67</v>
      </c>
      <c r="H5" s="65" t="s">
        <v>70</v>
      </c>
      <c r="I5" s="171"/>
      <c r="J5" s="171"/>
      <c r="K5" s="171"/>
      <c r="L5" s="171"/>
    </row>
    <row r="6" spans="1:15" ht="42" customHeight="1" x14ac:dyDescent="0.25">
      <c r="A6" s="77" t="s">
        <v>99</v>
      </c>
      <c r="B6" s="175" t="s">
        <v>590</v>
      </c>
      <c r="C6" s="176"/>
      <c r="D6" s="176"/>
      <c r="E6" s="176"/>
      <c r="F6" s="176"/>
      <c r="G6" s="176"/>
      <c r="H6" s="176"/>
      <c r="I6" s="176"/>
      <c r="J6" s="176"/>
      <c r="K6" s="176"/>
      <c r="L6" s="177"/>
    </row>
    <row r="7" spans="1:15" ht="42" customHeight="1" x14ac:dyDescent="0.25">
      <c r="A7" s="77" t="s">
        <v>100</v>
      </c>
      <c r="B7" s="72"/>
      <c r="C7" s="78"/>
      <c r="D7" s="73"/>
      <c r="E7" s="72"/>
      <c r="F7" s="72"/>
      <c r="G7" s="73"/>
      <c r="H7" s="72"/>
      <c r="I7" s="76"/>
      <c r="J7" s="72"/>
      <c r="K7" s="76"/>
      <c r="L7" s="72"/>
    </row>
    <row r="8" spans="1:15" ht="42" customHeight="1" x14ac:dyDescent="0.25">
      <c r="A8" s="77" t="s">
        <v>101</v>
      </c>
      <c r="B8" s="72"/>
      <c r="C8" s="73"/>
      <c r="D8" s="73"/>
      <c r="E8" s="72"/>
      <c r="F8" s="79"/>
      <c r="G8" s="73"/>
      <c r="H8" s="72"/>
      <c r="I8" s="76"/>
      <c r="J8" s="72"/>
      <c r="K8" s="72"/>
      <c r="L8" s="72"/>
    </row>
    <row r="9" spans="1:15" ht="42" customHeight="1" x14ac:dyDescent="0.25">
      <c r="A9" s="77" t="s">
        <v>102</v>
      </c>
      <c r="B9" s="72"/>
      <c r="C9" s="73"/>
      <c r="D9" s="73"/>
      <c r="E9" s="72"/>
      <c r="F9" s="72"/>
      <c r="G9" s="73"/>
      <c r="H9" s="72"/>
      <c r="I9" s="72"/>
      <c r="J9" s="72"/>
      <c r="K9" s="72"/>
      <c r="L9" s="72"/>
    </row>
    <row r="10" spans="1:15" ht="42" customHeight="1" x14ac:dyDescent="0.25">
      <c r="A10" s="77" t="s">
        <v>103</v>
      </c>
      <c r="B10" s="72"/>
      <c r="C10" s="73"/>
      <c r="D10" s="73"/>
      <c r="E10" s="72"/>
      <c r="F10" s="72"/>
      <c r="G10" s="73"/>
      <c r="H10" s="72"/>
      <c r="I10" s="72"/>
      <c r="J10" s="72"/>
      <c r="K10" s="72"/>
      <c r="L10" s="72"/>
    </row>
    <row r="11" spans="1:15" ht="42" customHeight="1" x14ac:dyDescent="0.25">
      <c r="A11" s="77" t="s">
        <v>104</v>
      </c>
      <c r="B11" s="72"/>
      <c r="C11" s="73"/>
      <c r="D11" s="73"/>
      <c r="E11" s="72"/>
      <c r="F11" s="72"/>
      <c r="G11" s="73"/>
      <c r="H11" s="72"/>
      <c r="I11" s="72"/>
      <c r="J11" s="72"/>
      <c r="K11" s="72"/>
      <c r="L11" s="72"/>
      <c r="M11" s="32">
        <f>+K11*J11</f>
        <v>0</v>
      </c>
    </row>
    <row r="12" spans="1:15" ht="42" customHeight="1" x14ac:dyDescent="0.25">
      <c r="A12" s="77" t="s">
        <v>105</v>
      </c>
      <c r="B12" s="72"/>
      <c r="C12" s="73"/>
      <c r="D12" s="73"/>
      <c r="E12" s="72"/>
      <c r="F12" s="72"/>
      <c r="G12" s="73"/>
      <c r="H12" s="72"/>
      <c r="I12" s="72"/>
      <c r="J12" s="72"/>
      <c r="K12" s="72"/>
      <c r="L12" s="72"/>
    </row>
    <row r="13" spans="1:15" ht="42" customHeight="1" x14ac:dyDescent="0.25">
      <c r="A13" s="77" t="s">
        <v>106</v>
      </c>
      <c r="B13" s="72"/>
      <c r="C13" s="73"/>
      <c r="D13" s="73"/>
      <c r="E13" s="72"/>
      <c r="F13" s="72"/>
      <c r="G13" s="73"/>
      <c r="H13" s="72"/>
      <c r="I13" s="76"/>
      <c r="J13" s="72"/>
      <c r="K13" s="72"/>
      <c r="L13" s="72"/>
    </row>
    <row r="14" spans="1:15" ht="42" customHeight="1" x14ac:dyDescent="0.25">
      <c r="A14" s="77" t="s">
        <v>107</v>
      </c>
      <c r="B14" s="72"/>
      <c r="C14" s="80"/>
      <c r="D14" s="73"/>
      <c r="E14" s="72"/>
      <c r="F14" s="72"/>
      <c r="G14" s="73"/>
      <c r="H14" s="72"/>
      <c r="I14" s="76"/>
      <c r="J14" s="72"/>
      <c r="K14" s="72"/>
      <c r="L14" s="72"/>
    </row>
    <row r="15" spans="1:15" ht="42" customHeight="1" x14ac:dyDescent="0.25">
      <c r="A15" s="77" t="s">
        <v>108</v>
      </c>
      <c r="B15" s="72"/>
      <c r="C15" s="73"/>
      <c r="D15" s="73"/>
      <c r="E15" s="72"/>
      <c r="F15" s="81"/>
      <c r="G15" s="73"/>
      <c r="H15" s="72"/>
      <c r="I15" s="76"/>
      <c r="J15" s="72"/>
      <c r="K15" s="72"/>
      <c r="L15" s="72"/>
      <c r="M15" s="32">
        <f>+K15*J15</f>
        <v>0</v>
      </c>
    </row>
    <row r="16" spans="1:15" ht="42" customHeight="1" x14ac:dyDescent="0.25">
      <c r="A16" s="71" t="s">
        <v>109</v>
      </c>
      <c r="B16" s="33"/>
      <c r="C16" s="73"/>
      <c r="D16" s="73"/>
      <c r="E16" s="72"/>
      <c r="F16" s="72"/>
      <c r="G16" s="72"/>
      <c r="H16" s="72"/>
      <c r="I16" s="72"/>
      <c r="J16" s="72"/>
      <c r="K16" s="72"/>
      <c r="L16" s="72"/>
    </row>
    <row r="17" spans="1:12" ht="42" customHeight="1" x14ac:dyDescent="0.25">
      <c r="A17" s="71" t="s">
        <v>110</v>
      </c>
      <c r="B17" s="33"/>
      <c r="C17" s="73"/>
      <c r="D17" s="73"/>
      <c r="E17" s="72"/>
      <c r="F17" s="72"/>
      <c r="G17" s="72"/>
      <c r="H17" s="72"/>
      <c r="I17" s="72"/>
      <c r="J17" s="72"/>
      <c r="K17" s="72"/>
      <c r="L17" s="72"/>
    </row>
    <row r="18" spans="1:12" ht="42" customHeight="1" x14ac:dyDescent="0.25">
      <c r="A18" s="71" t="s">
        <v>111</v>
      </c>
      <c r="B18" s="113"/>
      <c r="C18" s="117"/>
      <c r="D18" s="73"/>
      <c r="E18" s="72"/>
      <c r="F18" s="118"/>
      <c r="G18" s="118"/>
      <c r="H18" s="118"/>
      <c r="I18" s="118"/>
      <c r="J18" s="118"/>
      <c r="K18" s="118"/>
      <c r="L18" s="118"/>
    </row>
    <row r="19" spans="1:12" ht="42" customHeight="1" x14ac:dyDescent="0.25">
      <c r="A19" s="71" t="s">
        <v>112</v>
      </c>
      <c r="B19" s="113"/>
      <c r="C19" s="117"/>
      <c r="D19" s="73"/>
      <c r="E19" s="72"/>
      <c r="F19" s="118"/>
      <c r="G19" s="118"/>
      <c r="H19" s="118"/>
      <c r="I19" s="118"/>
      <c r="J19" s="118"/>
      <c r="K19" s="118"/>
      <c r="L19" s="118"/>
    </row>
    <row r="20" spans="1:12" ht="42" customHeight="1" x14ac:dyDescent="0.25">
      <c r="A20" s="71" t="s">
        <v>113</v>
      </c>
      <c r="B20" s="113"/>
      <c r="C20" s="117"/>
      <c r="D20" s="73"/>
      <c r="E20" s="72"/>
      <c r="F20" s="118"/>
      <c r="G20" s="118"/>
      <c r="H20" s="118"/>
      <c r="I20" s="118"/>
      <c r="J20" s="118"/>
      <c r="K20" s="118"/>
      <c r="L20" s="118"/>
    </row>
    <row r="21" spans="1:12" ht="42" customHeight="1" x14ac:dyDescent="0.25">
      <c r="A21" s="71" t="s">
        <v>114</v>
      </c>
      <c r="B21" s="113"/>
      <c r="C21" s="117"/>
      <c r="D21" s="73"/>
      <c r="E21" s="72"/>
      <c r="F21" s="118"/>
      <c r="G21" s="118"/>
      <c r="H21" s="118"/>
      <c r="I21" s="118"/>
      <c r="J21" s="118"/>
      <c r="K21" s="118"/>
      <c r="L21" s="118"/>
    </row>
    <row r="22" spans="1:12" ht="42" customHeight="1" x14ac:dyDescent="0.25">
      <c r="A22" s="121"/>
      <c r="B22" s="120"/>
      <c r="C22" s="117"/>
      <c r="D22" s="117"/>
      <c r="E22" s="118"/>
      <c r="F22" s="118"/>
      <c r="G22" s="118"/>
      <c r="H22" s="118"/>
      <c r="I22" s="118"/>
      <c r="J22" s="118"/>
      <c r="K22" s="118"/>
      <c r="L22" s="118"/>
    </row>
    <row r="23" spans="1:12" ht="42" customHeight="1" x14ac:dyDescent="0.25">
      <c r="A23" s="173" t="s">
        <v>22</v>
      </c>
      <c r="B23" s="174"/>
      <c r="C23" s="9"/>
      <c r="D23" s="33"/>
      <c r="E23" s="33"/>
      <c r="F23" s="33"/>
      <c r="G23" s="33"/>
      <c r="H23" s="33"/>
      <c r="I23" s="33"/>
      <c r="J23" s="33"/>
      <c r="K23" s="33"/>
      <c r="L23" s="33">
        <f>SUM(L6:L21)</f>
        <v>0</v>
      </c>
    </row>
    <row r="24" spans="1:12" ht="14.25" customHeight="1" x14ac:dyDescent="0.25"/>
    <row r="25" spans="1:12" ht="54" customHeight="1" x14ac:dyDescent="0.25">
      <c r="A25" s="169" t="s">
        <v>86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</row>
  </sheetData>
  <mergeCells count="16">
    <mergeCell ref="A2:L2"/>
    <mergeCell ref="I1:L1"/>
    <mergeCell ref="A25:L25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  <mergeCell ref="A23:B23"/>
    <mergeCell ref="B6:L6"/>
  </mergeCells>
  <printOptions horizontalCentered="1"/>
  <pageMargins left="0.19685039370078741" right="0.19685039370078741" top="0.39370078740157483" bottom="0.19685039370078741" header="0" footer="0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rgb="FF00B0F0"/>
    <pageSetUpPr fitToPage="1"/>
  </sheetPr>
  <dimension ref="A1:N153"/>
  <sheetViews>
    <sheetView tabSelected="1" zoomScale="66" zoomScaleNormal="66" zoomScaleSheetLayoutView="85" workbookViewId="0">
      <pane xSplit="1" ySplit="6" topLeftCell="B18" activePane="bottomRight" state="frozen"/>
      <selection pane="topRight" activeCell="B1" sqref="B1"/>
      <selection pane="bottomLeft" activeCell="A7" sqref="A7"/>
      <selection pane="bottomRight" activeCell="H22" sqref="H22"/>
    </sheetView>
  </sheetViews>
  <sheetFormatPr defaultColWidth="9.140625" defaultRowHeight="26.25" x14ac:dyDescent="0.25"/>
  <cols>
    <col min="1" max="1" width="8.140625" style="28" customWidth="1"/>
    <col min="2" max="2" width="14.28515625" style="30" customWidth="1"/>
    <col min="3" max="3" width="45.5703125" style="28" customWidth="1"/>
    <col min="4" max="4" width="36.5703125" style="30" customWidth="1"/>
    <col min="5" max="5" width="27.28515625" style="30" customWidth="1"/>
    <col min="6" max="6" width="32.85546875" style="30" customWidth="1"/>
    <col min="7" max="7" width="40.85546875" style="30" customWidth="1"/>
    <col min="8" max="8" width="23" style="30" customWidth="1"/>
    <col min="9" max="9" width="27.42578125" style="30" customWidth="1"/>
    <col min="10" max="10" width="25.140625" style="30" customWidth="1"/>
    <col min="11" max="11" width="24.85546875" style="30" customWidth="1"/>
    <col min="12" max="12" width="27.140625" style="30" customWidth="1"/>
    <col min="13" max="14" width="9.140625" style="129"/>
    <col min="15" max="16384" width="9.140625" style="28"/>
  </cols>
  <sheetData>
    <row r="1" spans="1:12" ht="74.25" customHeight="1" x14ac:dyDescent="0.25">
      <c r="I1" s="144" t="s">
        <v>91</v>
      </c>
      <c r="J1" s="144"/>
      <c r="K1" s="144"/>
      <c r="L1" s="144"/>
    </row>
    <row r="2" spans="1:12" x14ac:dyDescent="0.25">
      <c r="K2" s="178"/>
      <c r="L2" s="178"/>
    </row>
    <row r="3" spans="1:12" ht="81.75" customHeight="1" x14ac:dyDescent="0.25">
      <c r="A3" s="152" t="s">
        <v>591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2" x14ac:dyDescent="0.25">
      <c r="L4" s="31"/>
    </row>
    <row r="5" spans="1:12" ht="45" customHeight="1" x14ac:dyDescent="0.25">
      <c r="A5" s="179" t="s">
        <v>14</v>
      </c>
      <c r="B5" s="179" t="s">
        <v>15</v>
      </c>
      <c r="C5" s="179" t="s">
        <v>7</v>
      </c>
      <c r="D5" s="179" t="s">
        <v>38</v>
      </c>
      <c r="E5" s="179" t="s">
        <v>11</v>
      </c>
      <c r="F5" s="179" t="s">
        <v>12</v>
      </c>
      <c r="G5" s="151" t="s">
        <v>61</v>
      </c>
      <c r="H5" s="151"/>
      <c r="I5" s="179" t="s">
        <v>8</v>
      </c>
      <c r="J5" s="179" t="s">
        <v>9</v>
      </c>
      <c r="K5" s="179" t="s">
        <v>10</v>
      </c>
      <c r="L5" s="179" t="s">
        <v>74</v>
      </c>
    </row>
    <row r="6" spans="1:12" ht="61.5" customHeight="1" x14ac:dyDescent="0.25">
      <c r="A6" s="180"/>
      <c r="B6" s="180"/>
      <c r="C6" s="180"/>
      <c r="D6" s="180"/>
      <c r="E6" s="180"/>
      <c r="F6" s="180"/>
      <c r="G6" s="64" t="s">
        <v>67</v>
      </c>
      <c r="H6" s="64" t="s">
        <v>70</v>
      </c>
      <c r="I6" s="180"/>
      <c r="J6" s="180"/>
      <c r="K6" s="180"/>
      <c r="L6" s="180"/>
    </row>
    <row r="7" spans="1:12" ht="62.25" customHeight="1" x14ac:dyDescent="0.25">
      <c r="A7" s="124" t="s">
        <v>99</v>
      </c>
      <c r="B7" s="118" t="s">
        <v>19</v>
      </c>
      <c r="C7" s="117" t="s">
        <v>227</v>
      </c>
      <c r="D7" s="118" t="s">
        <v>139</v>
      </c>
      <c r="E7" s="119" t="s">
        <v>138</v>
      </c>
      <c r="F7" s="118" t="s">
        <v>228</v>
      </c>
      <c r="G7" s="118" t="s">
        <v>226</v>
      </c>
      <c r="H7" s="118">
        <v>201440547</v>
      </c>
      <c r="I7" s="118" t="s">
        <v>223</v>
      </c>
      <c r="J7" s="118">
        <v>1</v>
      </c>
      <c r="K7" s="118">
        <v>391116</v>
      </c>
      <c r="L7" s="118">
        <v>391</v>
      </c>
    </row>
    <row r="8" spans="1:12" ht="62.25" customHeight="1" x14ac:dyDescent="0.25">
      <c r="A8" s="124" t="s">
        <v>100</v>
      </c>
      <c r="B8" s="118" t="s">
        <v>19</v>
      </c>
      <c r="C8" s="117" t="s">
        <v>229</v>
      </c>
      <c r="D8" s="118" t="s">
        <v>139</v>
      </c>
      <c r="E8" s="119" t="s">
        <v>138</v>
      </c>
      <c r="F8" s="118" t="s">
        <v>230</v>
      </c>
      <c r="G8" s="118" t="s">
        <v>231</v>
      </c>
      <c r="H8" s="118">
        <v>300970850</v>
      </c>
      <c r="I8" s="118" t="s">
        <v>218</v>
      </c>
      <c r="J8" s="118">
        <v>3009</v>
      </c>
      <c r="K8" s="118">
        <v>28284600</v>
      </c>
      <c r="L8" s="118">
        <v>28285</v>
      </c>
    </row>
    <row r="9" spans="1:12" ht="62.25" customHeight="1" x14ac:dyDescent="0.25">
      <c r="A9" s="124" t="s">
        <v>101</v>
      </c>
      <c r="B9" s="118" t="s">
        <v>19</v>
      </c>
      <c r="C9" s="117" t="s">
        <v>232</v>
      </c>
      <c r="D9" s="118" t="s">
        <v>139</v>
      </c>
      <c r="E9" s="119" t="s">
        <v>138</v>
      </c>
      <c r="F9" s="118" t="s">
        <v>233</v>
      </c>
      <c r="G9" s="118" t="s">
        <v>234</v>
      </c>
      <c r="H9" s="118">
        <v>302682227</v>
      </c>
      <c r="I9" s="118" t="s">
        <v>235</v>
      </c>
      <c r="J9" s="118">
        <v>552</v>
      </c>
      <c r="K9" s="118">
        <v>1435200</v>
      </c>
      <c r="L9" s="118">
        <v>1435</v>
      </c>
    </row>
    <row r="10" spans="1:12" ht="62.25" customHeight="1" x14ac:dyDescent="0.25">
      <c r="A10" s="124" t="s">
        <v>102</v>
      </c>
      <c r="B10" s="118" t="s">
        <v>19</v>
      </c>
      <c r="C10" s="117" t="s">
        <v>236</v>
      </c>
      <c r="D10" s="118" t="s">
        <v>139</v>
      </c>
      <c r="E10" s="119" t="s">
        <v>138</v>
      </c>
      <c r="F10" s="118" t="s">
        <v>237</v>
      </c>
      <c r="G10" s="118" t="s">
        <v>238</v>
      </c>
      <c r="H10" s="118">
        <v>306628114</v>
      </c>
      <c r="I10" s="118" t="s">
        <v>216</v>
      </c>
      <c r="J10" s="118">
        <v>1</v>
      </c>
      <c r="K10" s="118">
        <v>3000000</v>
      </c>
      <c r="L10" s="118">
        <v>3000</v>
      </c>
    </row>
    <row r="11" spans="1:12" ht="62.25" customHeight="1" x14ac:dyDescent="0.25">
      <c r="A11" s="124" t="s">
        <v>103</v>
      </c>
      <c r="B11" s="118" t="s">
        <v>19</v>
      </c>
      <c r="C11" s="117" t="s">
        <v>225</v>
      </c>
      <c r="D11" s="118" t="s">
        <v>139</v>
      </c>
      <c r="E11" s="119" t="s">
        <v>138</v>
      </c>
      <c r="F11" s="118" t="s">
        <v>240</v>
      </c>
      <c r="G11" s="118" t="s">
        <v>239</v>
      </c>
      <c r="H11" s="118">
        <v>203366731</v>
      </c>
      <c r="I11" s="118" t="s">
        <v>223</v>
      </c>
      <c r="J11" s="118">
        <v>3</v>
      </c>
      <c r="K11" s="118">
        <v>1349100</v>
      </c>
      <c r="L11" s="118">
        <v>1349</v>
      </c>
    </row>
    <row r="12" spans="1:12" ht="62.25" customHeight="1" x14ac:dyDescent="0.25">
      <c r="A12" s="124" t="s">
        <v>104</v>
      </c>
      <c r="B12" s="118" t="s">
        <v>19</v>
      </c>
      <c r="C12" s="117" t="s">
        <v>241</v>
      </c>
      <c r="D12" s="118" t="s">
        <v>139</v>
      </c>
      <c r="E12" s="119" t="s">
        <v>138</v>
      </c>
      <c r="F12" s="118" t="s">
        <v>242</v>
      </c>
      <c r="G12" s="118" t="s">
        <v>239</v>
      </c>
      <c r="H12" s="118">
        <v>203366731</v>
      </c>
      <c r="I12" s="118" t="s">
        <v>223</v>
      </c>
      <c r="J12" s="118">
        <v>3</v>
      </c>
      <c r="K12" s="118">
        <v>314514</v>
      </c>
      <c r="L12" s="118">
        <v>314</v>
      </c>
    </row>
    <row r="13" spans="1:12" ht="62.25" customHeight="1" x14ac:dyDescent="0.25">
      <c r="A13" s="124" t="s">
        <v>105</v>
      </c>
      <c r="B13" s="118" t="s">
        <v>19</v>
      </c>
      <c r="C13" s="117" t="s">
        <v>243</v>
      </c>
      <c r="D13" s="118" t="s">
        <v>139</v>
      </c>
      <c r="E13" s="119" t="s">
        <v>138</v>
      </c>
      <c r="F13" s="118" t="s">
        <v>244</v>
      </c>
      <c r="G13" s="118" t="s">
        <v>239</v>
      </c>
      <c r="H13" s="118">
        <v>203366731</v>
      </c>
      <c r="I13" s="118" t="s">
        <v>223</v>
      </c>
      <c r="J13" s="118">
        <v>3</v>
      </c>
      <c r="K13" s="118">
        <v>362400</v>
      </c>
      <c r="L13" s="118">
        <v>362</v>
      </c>
    </row>
    <row r="14" spans="1:12" ht="62.25" customHeight="1" x14ac:dyDescent="0.25">
      <c r="A14" s="124" t="s">
        <v>106</v>
      </c>
      <c r="B14" s="118" t="s">
        <v>19</v>
      </c>
      <c r="C14" s="117" t="s">
        <v>245</v>
      </c>
      <c r="D14" s="118" t="s">
        <v>139</v>
      </c>
      <c r="E14" s="119" t="s">
        <v>138</v>
      </c>
      <c r="F14" s="118" t="s">
        <v>247</v>
      </c>
      <c r="G14" s="118" t="s">
        <v>246</v>
      </c>
      <c r="H14" s="118">
        <v>308120160</v>
      </c>
      <c r="I14" s="118" t="s">
        <v>223</v>
      </c>
      <c r="J14" s="118">
        <v>3</v>
      </c>
      <c r="K14" s="118">
        <v>83680000</v>
      </c>
      <c r="L14" s="118">
        <v>83680</v>
      </c>
    </row>
    <row r="15" spans="1:12" ht="99" customHeight="1" x14ac:dyDescent="0.25">
      <c r="A15" s="124" t="s">
        <v>107</v>
      </c>
      <c r="B15" s="118" t="s">
        <v>19</v>
      </c>
      <c r="C15" s="117" t="s">
        <v>248</v>
      </c>
      <c r="D15" s="118" t="s">
        <v>139</v>
      </c>
      <c r="E15" s="119" t="s">
        <v>217</v>
      </c>
      <c r="F15" s="118" t="s">
        <v>250</v>
      </c>
      <c r="G15" s="118" t="s">
        <v>249</v>
      </c>
      <c r="H15" s="118">
        <v>305109680</v>
      </c>
      <c r="I15" s="118" t="s">
        <v>223</v>
      </c>
      <c r="J15" s="118">
        <v>2</v>
      </c>
      <c r="K15" s="118">
        <v>4857000</v>
      </c>
      <c r="L15" s="118">
        <v>4857</v>
      </c>
    </row>
    <row r="16" spans="1:12" ht="62.25" customHeight="1" x14ac:dyDescent="0.25">
      <c r="A16" s="124" t="s">
        <v>108</v>
      </c>
      <c r="B16" s="118" t="s">
        <v>19</v>
      </c>
      <c r="C16" s="117" t="s">
        <v>251</v>
      </c>
      <c r="D16" s="118" t="s">
        <v>139</v>
      </c>
      <c r="E16" s="119" t="s">
        <v>138</v>
      </c>
      <c r="F16" s="118" t="s">
        <v>252</v>
      </c>
      <c r="G16" s="118" t="s">
        <v>253</v>
      </c>
      <c r="H16" s="118">
        <v>304938624</v>
      </c>
      <c r="I16" s="118" t="s">
        <v>223</v>
      </c>
      <c r="J16" s="118">
        <v>2</v>
      </c>
      <c r="K16" s="118">
        <v>716450</v>
      </c>
      <c r="L16" s="118">
        <v>716</v>
      </c>
    </row>
    <row r="17" spans="1:14" ht="62.25" customHeight="1" x14ac:dyDescent="0.25">
      <c r="A17" s="124" t="s">
        <v>109</v>
      </c>
      <c r="B17" s="118" t="s">
        <v>19</v>
      </c>
      <c r="C17" s="117" t="s">
        <v>254</v>
      </c>
      <c r="D17" s="118" t="s">
        <v>139</v>
      </c>
      <c r="E17" s="119" t="s">
        <v>217</v>
      </c>
      <c r="F17" s="118" t="s">
        <v>255</v>
      </c>
      <c r="G17" s="118" t="s">
        <v>256</v>
      </c>
      <c r="H17" s="118">
        <v>200524244</v>
      </c>
      <c r="I17" s="118" t="s">
        <v>223</v>
      </c>
      <c r="J17" s="118">
        <v>2</v>
      </c>
      <c r="K17" s="118">
        <v>127685760</v>
      </c>
      <c r="L17" s="118">
        <v>127686</v>
      </c>
    </row>
    <row r="18" spans="1:14" ht="62.25" customHeight="1" x14ac:dyDescent="0.25">
      <c r="A18" s="124" t="s">
        <v>110</v>
      </c>
      <c r="B18" s="118" t="s">
        <v>19</v>
      </c>
      <c r="C18" s="117" t="s">
        <v>257</v>
      </c>
      <c r="D18" s="118" t="s">
        <v>139</v>
      </c>
      <c r="E18" s="119" t="s">
        <v>138</v>
      </c>
      <c r="F18" s="118" t="s">
        <v>260</v>
      </c>
      <c r="G18" s="118" t="s">
        <v>258</v>
      </c>
      <c r="H18" s="118">
        <v>201678867</v>
      </c>
      <c r="I18" s="118" t="s">
        <v>259</v>
      </c>
      <c r="J18" s="118">
        <v>52500</v>
      </c>
      <c r="K18" s="118">
        <v>23625000</v>
      </c>
      <c r="L18" s="118">
        <v>23625</v>
      </c>
    </row>
    <row r="19" spans="1:14" ht="62.25" customHeight="1" x14ac:dyDescent="0.25">
      <c r="A19" s="124" t="s">
        <v>111</v>
      </c>
      <c r="B19" s="118" t="s">
        <v>19</v>
      </c>
      <c r="C19" s="117" t="s">
        <v>227</v>
      </c>
      <c r="D19" s="118" t="s">
        <v>139</v>
      </c>
      <c r="E19" s="119" t="s">
        <v>138</v>
      </c>
      <c r="F19" s="118" t="s">
        <v>261</v>
      </c>
      <c r="G19" s="118" t="s">
        <v>239</v>
      </c>
      <c r="H19" s="118">
        <v>203366731</v>
      </c>
      <c r="I19" s="118" t="s">
        <v>223</v>
      </c>
      <c r="J19" s="118">
        <v>3</v>
      </c>
      <c r="K19" s="118">
        <v>1449000</v>
      </c>
      <c r="L19" s="118">
        <v>1449</v>
      </c>
    </row>
    <row r="20" spans="1:14" ht="87" customHeight="1" x14ac:dyDescent="0.25">
      <c r="A20" s="124" t="s">
        <v>112</v>
      </c>
      <c r="B20" s="118" t="s">
        <v>19</v>
      </c>
      <c r="C20" s="117" t="s">
        <v>262</v>
      </c>
      <c r="D20" s="118" t="s">
        <v>139</v>
      </c>
      <c r="E20" s="119" t="s">
        <v>217</v>
      </c>
      <c r="F20" s="118" t="s">
        <v>263</v>
      </c>
      <c r="G20" s="118" t="s">
        <v>264</v>
      </c>
      <c r="H20" s="118">
        <v>204118319</v>
      </c>
      <c r="I20" s="118" t="s">
        <v>223</v>
      </c>
      <c r="J20" s="118">
        <v>3</v>
      </c>
      <c r="K20" s="118">
        <v>1350000</v>
      </c>
      <c r="L20" s="118">
        <v>1350</v>
      </c>
    </row>
    <row r="21" spans="1:14" ht="62.25" customHeight="1" x14ac:dyDescent="0.25">
      <c r="A21" s="124" t="s">
        <v>113</v>
      </c>
      <c r="B21" s="118" t="s">
        <v>19</v>
      </c>
      <c r="C21" s="117" t="s">
        <v>224</v>
      </c>
      <c r="D21" s="118" t="s">
        <v>139</v>
      </c>
      <c r="E21" s="119" t="s">
        <v>222</v>
      </c>
      <c r="F21" s="118" t="s">
        <v>265</v>
      </c>
      <c r="G21" s="118" t="s">
        <v>266</v>
      </c>
      <c r="H21" s="118">
        <v>31110840211264</v>
      </c>
      <c r="I21" s="118" t="s">
        <v>223</v>
      </c>
      <c r="J21" s="118">
        <v>1</v>
      </c>
      <c r="K21" s="118">
        <v>990000</v>
      </c>
      <c r="L21" s="118">
        <v>990</v>
      </c>
    </row>
    <row r="22" spans="1:14" ht="62.25" customHeight="1" x14ac:dyDescent="0.25">
      <c r="A22" s="124" t="s">
        <v>114</v>
      </c>
      <c r="B22" s="118" t="s">
        <v>19</v>
      </c>
      <c r="C22" s="117" t="s">
        <v>224</v>
      </c>
      <c r="D22" s="118" t="s">
        <v>139</v>
      </c>
      <c r="E22" s="119" t="s">
        <v>222</v>
      </c>
      <c r="F22" s="118" t="s">
        <v>267</v>
      </c>
      <c r="G22" s="118" t="s">
        <v>266</v>
      </c>
      <c r="H22" s="118">
        <v>31110840211264</v>
      </c>
      <c r="I22" s="118" t="s">
        <v>223</v>
      </c>
      <c r="J22" s="118">
        <v>1</v>
      </c>
      <c r="K22" s="118">
        <v>502351</v>
      </c>
      <c r="L22" s="118">
        <v>502</v>
      </c>
    </row>
    <row r="23" spans="1:14" ht="62.25" customHeight="1" x14ac:dyDescent="0.25">
      <c r="A23" s="124" t="s">
        <v>115</v>
      </c>
      <c r="B23" s="118" t="s">
        <v>19</v>
      </c>
      <c r="C23" s="117" t="s">
        <v>224</v>
      </c>
      <c r="D23" s="118" t="s">
        <v>139</v>
      </c>
      <c r="E23" s="119" t="s">
        <v>222</v>
      </c>
      <c r="F23" s="118" t="s">
        <v>268</v>
      </c>
      <c r="G23" s="118" t="s">
        <v>266</v>
      </c>
      <c r="H23" s="118">
        <v>31110840211264</v>
      </c>
      <c r="I23" s="118" t="s">
        <v>223</v>
      </c>
      <c r="J23" s="118">
        <v>1</v>
      </c>
      <c r="K23" s="118">
        <v>1264801</v>
      </c>
      <c r="L23" s="118">
        <v>1265</v>
      </c>
    </row>
    <row r="24" spans="1:14" ht="62.25" customHeight="1" x14ac:dyDescent="0.25">
      <c r="A24" s="124" t="s">
        <v>116</v>
      </c>
      <c r="B24" s="118" t="s">
        <v>19</v>
      </c>
      <c r="C24" s="117" t="s">
        <v>224</v>
      </c>
      <c r="D24" s="118" t="s">
        <v>139</v>
      </c>
      <c r="E24" s="119" t="s">
        <v>222</v>
      </c>
      <c r="F24" s="118" t="s">
        <v>269</v>
      </c>
      <c r="G24" s="118" t="s">
        <v>266</v>
      </c>
      <c r="H24" s="118">
        <v>31110840211264</v>
      </c>
      <c r="I24" s="118" t="s">
        <v>223</v>
      </c>
      <c r="J24" s="118">
        <v>1</v>
      </c>
      <c r="K24" s="118">
        <v>1207001</v>
      </c>
      <c r="L24" s="118">
        <v>1207</v>
      </c>
    </row>
    <row r="25" spans="1:14" ht="62.25" customHeight="1" x14ac:dyDescent="0.25">
      <c r="A25" s="124" t="s">
        <v>117</v>
      </c>
      <c r="B25" s="118" t="s">
        <v>19</v>
      </c>
      <c r="C25" s="117" t="s">
        <v>224</v>
      </c>
      <c r="D25" s="118" t="s">
        <v>139</v>
      </c>
      <c r="E25" s="119" t="s">
        <v>222</v>
      </c>
      <c r="F25" s="118" t="s">
        <v>270</v>
      </c>
      <c r="G25" s="118" t="s">
        <v>266</v>
      </c>
      <c r="H25" s="118">
        <v>31110840211264</v>
      </c>
      <c r="I25" s="118" t="s">
        <v>223</v>
      </c>
      <c r="J25" s="118">
        <v>1</v>
      </c>
      <c r="K25" s="118">
        <v>7250000</v>
      </c>
      <c r="L25" s="118">
        <v>7250</v>
      </c>
    </row>
    <row r="26" spans="1:14" ht="62.25" customHeight="1" x14ac:dyDescent="0.25">
      <c r="A26" s="124" t="s">
        <v>118</v>
      </c>
      <c r="B26" s="118" t="s">
        <v>19</v>
      </c>
      <c r="C26" s="117" t="s">
        <v>271</v>
      </c>
      <c r="D26" s="118" t="s">
        <v>139</v>
      </c>
      <c r="E26" s="119" t="s">
        <v>140</v>
      </c>
      <c r="F26" s="118" t="s">
        <v>272</v>
      </c>
      <c r="G26" s="118" t="s">
        <v>273</v>
      </c>
      <c r="H26" s="118">
        <v>305437796</v>
      </c>
      <c r="I26" s="118" t="s">
        <v>274</v>
      </c>
      <c r="J26" s="118">
        <v>200</v>
      </c>
      <c r="K26" s="118">
        <v>700000</v>
      </c>
      <c r="L26" s="118">
        <v>700</v>
      </c>
    </row>
    <row r="27" spans="1:14" ht="62.25" customHeight="1" x14ac:dyDescent="0.25">
      <c r="A27" s="124" t="s">
        <v>119</v>
      </c>
      <c r="B27" s="118" t="s">
        <v>19</v>
      </c>
      <c r="C27" s="117" t="s">
        <v>275</v>
      </c>
      <c r="D27" s="118" t="s">
        <v>139</v>
      </c>
      <c r="E27" s="119" t="s">
        <v>140</v>
      </c>
      <c r="F27" s="118" t="s">
        <v>276</v>
      </c>
      <c r="G27" s="118" t="s">
        <v>277</v>
      </c>
      <c r="H27" s="118">
        <v>308969195</v>
      </c>
      <c r="I27" s="118" t="s">
        <v>216</v>
      </c>
      <c r="J27" s="118">
        <v>10</v>
      </c>
      <c r="K27" s="118">
        <v>624500</v>
      </c>
      <c r="L27" s="118">
        <v>624</v>
      </c>
    </row>
    <row r="28" spans="1:14" x14ac:dyDescent="0.25">
      <c r="A28" s="132"/>
      <c r="B28" s="133"/>
      <c r="C28" s="134"/>
      <c r="D28" s="133"/>
      <c r="E28" s="135"/>
      <c r="F28" s="133"/>
      <c r="G28" s="133"/>
      <c r="H28" s="133"/>
      <c r="I28" s="133"/>
      <c r="J28" s="133"/>
      <c r="K28" s="133"/>
      <c r="L28" s="133"/>
      <c r="M28" s="131"/>
      <c r="N28" s="131"/>
    </row>
    <row r="29" spans="1:14" ht="37.5" x14ac:dyDescent="0.25">
      <c r="A29" s="124" t="s">
        <v>120</v>
      </c>
      <c r="B29" s="118" t="s">
        <v>19</v>
      </c>
      <c r="C29" s="117" t="s">
        <v>278</v>
      </c>
      <c r="D29" s="118" t="s">
        <v>137</v>
      </c>
      <c r="E29" s="119" t="s">
        <v>138</v>
      </c>
      <c r="F29" s="118" t="s">
        <v>279</v>
      </c>
      <c r="G29" s="118" t="s">
        <v>280</v>
      </c>
      <c r="H29" s="118">
        <v>207027936</v>
      </c>
      <c r="I29" s="118" t="s">
        <v>223</v>
      </c>
      <c r="J29" s="118">
        <v>3</v>
      </c>
      <c r="K29" s="118">
        <v>550000</v>
      </c>
      <c r="L29" s="118">
        <v>550</v>
      </c>
      <c r="M29" s="131"/>
      <c r="N29" s="131"/>
    </row>
    <row r="30" spans="1:14" ht="37.5" x14ac:dyDescent="0.25">
      <c r="A30" s="124" t="s">
        <v>121</v>
      </c>
      <c r="B30" s="118" t="s">
        <v>19</v>
      </c>
      <c r="C30" s="117" t="s">
        <v>227</v>
      </c>
      <c r="D30" s="118" t="s">
        <v>137</v>
      </c>
      <c r="E30" s="119" t="s">
        <v>138</v>
      </c>
      <c r="F30" s="118">
        <v>22110024073709</v>
      </c>
      <c r="G30" s="118" t="s">
        <v>226</v>
      </c>
      <c r="H30" s="118">
        <v>201440547</v>
      </c>
      <c r="I30" s="118" t="s">
        <v>223</v>
      </c>
      <c r="J30" s="118">
        <v>5</v>
      </c>
      <c r="K30" s="118">
        <v>3600000</v>
      </c>
      <c r="L30" s="118">
        <v>3600</v>
      </c>
      <c r="M30" s="131"/>
      <c r="N30" s="131"/>
    </row>
    <row r="31" spans="1:14" ht="37.5" x14ac:dyDescent="0.25">
      <c r="A31" s="124" t="s">
        <v>122</v>
      </c>
      <c r="B31" s="118" t="s">
        <v>19</v>
      </c>
      <c r="C31" s="117" t="s">
        <v>281</v>
      </c>
      <c r="D31" s="118" t="s">
        <v>137</v>
      </c>
      <c r="E31" s="119" t="s">
        <v>138</v>
      </c>
      <c r="F31" s="118" t="s">
        <v>283</v>
      </c>
      <c r="G31" s="118" t="s">
        <v>282</v>
      </c>
      <c r="H31" s="118">
        <v>305638965</v>
      </c>
      <c r="I31" s="118" t="s">
        <v>223</v>
      </c>
      <c r="J31" s="118">
        <v>2</v>
      </c>
      <c r="K31" s="118">
        <v>135000000</v>
      </c>
      <c r="L31" s="118">
        <v>135000</v>
      </c>
      <c r="M31" s="131"/>
      <c r="N31" s="131"/>
    </row>
    <row r="32" spans="1:14" ht="37.5" x14ac:dyDescent="0.25">
      <c r="A32" s="124" t="s">
        <v>123</v>
      </c>
      <c r="B32" s="118" t="s">
        <v>19</v>
      </c>
      <c r="C32" s="117" t="s">
        <v>229</v>
      </c>
      <c r="D32" s="118" t="s">
        <v>137</v>
      </c>
      <c r="E32" s="119" t="s">
        <v>138</v>
      </c>
      <c r="F32" s="118" t="s">
        <v>284</v>
      </c>
      <c r="G32" s="118" t="s">
        <v>285</v>
      </c>
      <c r="H32" s="118">
        <v>300970850</v>
      </c>
      <c r="I32" s="118" t="s">
        <v>218</v>
      </c>
      <c r="J32" s="118">
        <v>2411</v>
      </c>
      <c r="K32" s="118">
        <v>25960000</v>
      </c>
      <c r="L32" s="118">
        <v>25960</v>
      </c>
      <c r="M32" s="131"/>
      <c r="N32" s="131"/>
    </row>
    <row r="33" spans="1:14" ht="37.5" x14ac:dyDescent="0.25">
      <c r="A33" s="124" t="s">
        <v>124</v>
      </c>
      <c r="B33" s="118" t="s">
        <v>19</v>
      </c>
      <c r="C33" s="117" t="s">
        <v>286</v>
      </c>
      <c r="D33" s="118" t="s">
        <v>137</v>
      </c>
      <c r="E33" s="119" t="s">
        <v>138</v>
      </c>
      <c r="F33" s="118" t="s">
        <v>288</v>
      </c>
      <c r="G33" s="118" t="s">
        <v>287</v>
      </c>
      <c r="H33" s="118">
        <v>203366731</v>
      </c>
      <c r="I33" s="118" t="s">
        <v>223</v>
      </c>
      <c r="J33" s="118">
        <v>1</v>
      </c>
      <c r="K33" s="118">
        <v>3021408</v>
      </c>
      <c r="L33" s="118">
        <v>3021</v>
      </c>
      <c r="M33" s="131"/>
      <c r="N33" s="131"/>
    </row>
    <row r="34" spans="1:14" ht="37.5" x14ac:dyDescent="0.25">
      <c r="A34" s="124" t="s">
        <v>125</v>
      </c>
      <c r="B34" s="118" t="s">
        <v>19</v>
      </c>
      <c r="C34" s="117" t="s">
        <v>289</v>
      </c>
      <c r="D34" s="118" t="s">
        <v>137</v>
      </c>
      <c r="E34" s="119" t="s">
        <v>217</v>
      </c>
      <c r="F34" s="118" t="s">
        <v>291</v>
      </c>
      <c r="G34" s="118" t="s">
        <v>290</v>
      </c>
      <c r="H34" s="118">
        <v>306612737</v>
      </c>
      <c r="I34" s="118" t="s">
        <v>216</v>
      </c>
      <c r="J34" s="118">
        <v>500</v>
      </c>
      <c r="K34" s="118">
        <v>150035900</v>
      </c>
      <c r="L34" s="118">
        <v>150036</v>
      </c>
      <c r="M34" s="131"/>
      <c r="N34" s="131"/>
    </row>
    <row r="35" spans="1:14" ht="37.5" x14ac:dyDescent="0.25">
      <c r="A35" s="124" t="s">
        <v>126</v>
      </c>
      <c r="B35" s="118" t="s">
        <v>19</v>
      </c>
      <c r="C35" s="117" t="s">
        <v>257</v>
      </c>
      <c r="D35" s="118" t="s">
        <v>137</v>
      </c>
      <c r="E35" s="119" t="s">
        <v>138</v>
      </c>
      <c r="F35" s="118" t="s">
        <v>292</v>
      </c>
      <c r="G35" s="118" t="s">
        <v>258</v>
      </c>
      <c r="H35" s="118">
        <v>201678867</v>
      </c>
      <c r="I35" s="118" t="s">
        <v>259</v>
      </c>
      <c r="J35" s="118">
        <v>8500</v>
      </c>
      <c r="K35" s="118">
        <v>3825000</v>
      </c>
      <c r="L35" s="118">
        <v>3825</v>
      </c>
      <c r="M35" s="131"/>
      <c r="N35" s="131"/>
    </row>
    <row r="36" spans="1:14" ht="37.5" x14ac:dyDescent="0.25">
      <c r="A36" s="124" t="s">
        <v>127</v>
      </c>
      <c r="B36" s="118" t="s">
        <v>19</v>
      </c>
      <c r="C36" s="117" t="s">
        <v>293</v>
      </c>
      <c r="D36" s="118" t="s">
        <v>137</v>
      </c>
      <c r="E36" s="119" t="s">
        <v>140</v>
      </c>
      <c r="F36" s="118" t="s">
        <v>294</v>
      </c>
      <c r="G36" s="118" t="s">
        <v>295</v>
      </c>
      <c r="H36" s="118">
        <v>306170670</v>
      </c>
      <c r="I36" s="118" t="s">
        <v>223</v>
      </c>
      <c r="J36" s="118">
        <v>1</v>
      </c>
      <c r="K36" s="118">
        <v>5933760</v>
      </c>
      <c r="L36" s="118">
        <v>5934</v>
      </c>
      <c r="M36" s="131"/>
      <c r="N36" s="131"/>
    </row>
    <row r="37" spans="1:14" ht="56.25" x14ac:dyDescent="0.25">
      <c r="A37" s="124" t="s">
        <v>128</v>
      </c>
      <c r="B37" s="118" t="s">
        <v>19</v>
      </c>
      <c r="C37" s="117" t="s">
        <v>241</v>
      </c>
      <c r="D37" s="118" t="s">
        <v>137</v>
      </c>
      <c r="E37" s="119" t="s">
        <v>138</v>
      </c>
      <c r="F37" s="118" t="s">
        <v>296</v>
      </c>
      <c r="G37" s="118" t="s">
        <v>297</v>
      </c>
      <c r="H37" s="118">
        <v>203366731</v>
      </c>
      <c r="I37" s="118" t="s">
        <v>223</v>
      </c>
      <c r="J37" s="118">
        <v>3</v>
      </c>
      <c r="K37" s="118">
        <v>300000</v>
      </c>
      <c r="L37" s="118">
        <v>300</v>
      </c>
      <c r="M37" s="131"/>
      <c r="N37" s="131"/>
    </row>
    <row r="38" spans="1:14" ht="75" x14ac:dyDescent="0.25">
      <c r="A38" s="124" t="s">
        <v>129</v>
      </c>
      <c r="B38" s="118" t="s">
        <v>19</v>
      </c>
      <c r="C38" s="117" t="s">
        <v>298</v>
      </c>
      <c r="D38" s="118" t="s">
        <v>137</v>
      </c>
      <c r="E38" s="119" t="s">
        <v>217</v>
      </c>
      <c r="F38" s="118" t="s">
        <v>300</v>
      </c>
      <c r="G38" s="118" t="s">
        <v>299</v>
      </c>
      <c r="H38" s="118">
        <v>201991922</v>
      </c>
      <c r="I38" s="118" t="s">
        <v>223</v>
      </c>
      <c r="J38" s="118">
        <v>1</v>
      </c>
      <c r="K38" s="118">
        <v>1350000</v>
      </c>
      <c r="L38" s="118">
        <v>1350</v>
      </c>
      <c r="M38" s="131"/>
      <c r="N38" s="131"/>
    </row>
    <row r="39" spans="1:14" ht="37.5" x14ac:dyDescent="0.25">
      <c r="A39" s="124" t="s">
        <v>130</v>
      </c>
      <c r="B39" s="118" t="s">
        <v>19</v>
      </c>
      <c r="C39" s="117" t="s">
        <v>224</v>
      </c>
      <c r="D39" s="118" t="s">
        <v>137</v>
      </c>
      <c r="E39" s="119" t="s">
        <v>222</v>
      </c>
      <c r="F39" s="118" t="s">
        <v>301</v>
      </c>
      <c r="G39" s="118" t="s">
        <v>266</v>
      </c>
      <c r="H39" s="118">
        <v>31110840211264</v>
      </c>
      <c r="I39" s="118" t="s">
        <v>223</v>
      </c>
      <c r="J39" s="118">
        <v>1</v>
      </c>
      <c r="K39" s="118">
        <v>5332901</v>
      </c>
      <c r="L39" s="118">
        <v>5333</v>
      </c>
      <c r="M39" s="131"/>
      <c r="N39" s="131"/>
    </row>
    <row r="40" spans="1:14" ht="37.5" x14ac:dyDescent="0.25">
      <c r="A40" s="124" t="s">
        <v>131</v>
      </c>
      <c r="B40" s="118" t="s">
        <v>19</v>
      </c>
      <c r="C40" s="117" t="s">
        <v>224</v>
      </c>
      <c r="D40" s="118" t="s">
        <v>137</v>
      </c>
      <c r="E40" s="119" t="s">
        <v>222</v>
      </c>
      <c r="F40" s="118" t="s">
        <v>302</v>
      </c>
      <c r="G40" s="118" t="s">
        <v>266</v>
      </c>
      <c r="H40" s="118">
        <v>31110840211264</v>
      </c>
      <c r="I40" s="118" t="s">
        <v>223</v>
      </c>
      <c r="J40" s="118">
        <v>1</v>
      </c>
      <c r="K40" s="118">
        <v>8394601</v>
      </c>
      <c r="L40" s="118">
        <v>8395</v>
      </c>
      <c r="M40" s="131"/>
      <c r="N40" s="131"/>
    </row>
    <row r="41" spans="1:14" ht="75" x14ac:dyDescent="0.25">
      <c r="A41" s="124" t="s">
        <v>132</v>
      </c>
      <c r="B41" s="118" t="s">
        <v>19</v>
      </c>
      <c r="C41" s="117" t="s">
        <v>303</v>
      </c>
      <c r="D41" s="118" t="s">
        <v>137</v>
      </c>
      <c r="E41" s="119" t="s">
        <v>138</v>
      </c>
      <c r="F41" s="118" t="s">
        <v>304</v>
      </c>
      <c r="G41" s="118" t="s">
        <v>305</v>
      </c>
      <c r="H41" s="118">
        <v>200936317</v>
      </c>
      <c r="I41" s="118" t="s">
        <v>216</v>
      </c>
      <c r="J41" s="118">
        <v>80</v>
      </c>
      <c r="K41" s="118">
        <v>4000000</v>
      </c>
      <c r="L41" s="118">
        <v>4000</v>
      </c>
      <c r="M41" s="131"/>
      <c r="N41" s="131"/>
    </row>
    <row r="42" spans="1:14" ht="37.5" x14ac:dyDescent="0.25">
      <c r="A42" s="124" t="s">
        <v>133</v>
      </c>
      <c r="B42" s="118" t="s">
        <v>19</v>
      </c>
      <c r="C42" s="117" t="s">
        <v>224</v>
      </c>
      <c r="D42" s="118" t="s">
        <v>137</v>
      </c>
      <c r="E42" s="119" t="s">
        <v>222</v>
      </c>
      <c r="F42" s="118" t="s">
        <v>306</v>
      </c>
      <c r="G42" s="118" t="s">
        <v>266</v>
      </c>
      <c r="H42" s="118">
        <v>31110840211264</v>
      </c>
      <c r="I42" s="118" t="s">
        <v>223</v>
      </c>
      <c r="J42" s="118">
        <v>1</v>
      </c>
      <c r="K42" s="118">
        <v>660451</v>
      </c>
      <c r="L42" s="118">
        <v>660</v>
      </c>
      <c r="M42" s="131"/>
      <c r="N42" s="131"/>
    </row>
    <row r="43" spans="1:14" ht="37.5" x14ac:dyDescent="0.25">
      <c r="A43" s="124" t="s">
        <v>134</v>
      </c>
      <c r="B43" s="118" t="s">
        <v>19</v>
      </c>
      <c r="C43" s="117" t="s">
        <v>224</v>
      </c>
      <c r="D43" s="118" t="s">
        <v>137</v>
      </c>
      <c r="E43" s="119" t="s">
        <v>222</v>
      </c>
      <c r="F43" s="118" t="s">
        <v>307</v>
      </c>
      <c r="G43" s="118" t="s">
        <v>266</v>
      </c>
      <c r="H43" s="118">
        <v>31110840211264</v>
      </c>
      <c r="I43" s="118" t="s">
        <v>223</v>
      </c>
      <c r="J43" s="118">
        <v>1</v>
      </c>
      <c r="K43" s="118">
        <v>660451</v>
      </c>
      <c r="L43" s="118">
        <v>660</v>
      </c>
      <c r="M43" s="131"/>
      <c r="N43" s="131"/>
    </row>
    <row r="44" spans="1:14" ht="56.25" x14ac:dyDescent="0.25">
      <c r="A44" s="124" t="s">
        <v>135</v>
      </c>
      <c r="B44" s="118" t="s">
        <v>19</v>
      </c>
      <c r="C44" s="117" t="s">
        <v>298</v>
      </c>
      <c r="D44" s="118" t="s">
        <v>137</v>
      </c>
      <c r="E44" s="119" t="s">
        <v>217</v>
      </c>
      <c r="F44" s="118" t="s">
        <v>308</v>
      </c>
      <c r="G44" s="118" t="s">
        <v>309</v>
      </c>
      <c r="H44" s="118">
        <v>307387233</v>
      </c>
      <c r="I44" s="118" t="s">
        <v>223</v>
      </c>
      <c r="J44" s="118">
        <v>1</v>
      </c>
      <c r="K44" s="118">
        <v>1083500</v>
      </c>
      <c r="L44" s="118">
        <v>1083</v>
      </c>
      <c r="M44" s="131"/>
      <c r="N44" s="131"/>
    </row>
    <row r="45" spans="1:14" ht="56.25" x14ac:dyDescent="0.25">
      <c r="A45" s="124" t="s">
        <v>136</v>
      </c>
      <c r="B45" s="118" t="s">
        <v>19</v>
      </c>
      <c r="C45" s="117" t="s">
        <v>232</v>
      </c>
      <c r="D45" s="118" t="s">
        <v>137</v>
      </c>
      <c r="E45" s="119" t="s">
        <v>138</v>
      </c>
      <c r="F45" s="118" t="s">
        <v>310</v>
      </c>
      <c r="G45" s="118" t="s">
        <v>234</v>
      </c>
      <c r="H45" s="118">
        <v>302682227</v>
      </c>
      <c r="I45" s="118" t="s">
        <v>235</v>
      </c>
      <c r="J45" s="118">
        <v>636</v>
      </c>
      <c r="K45" s="118">
        <v>1653600</v>
      </c>
      <c r="L45" s="118">
        <v>1654</v>
      </c>
      <c r="M45" s="131"/>
      <c r="N45" s="131"/>
    </row>
    <row r="46" spans="1:14" ht="37.5" customHeight="1" x14ac:dyDescent="0.25">
      <c r="A46" s="224" t="s">
        <v>20</v>
      </c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6"/>
      <c r="M46" s="130"/>
      <c r="N46" s="130"/>
    </row>
    <row r="47" spans="1:14" ht="62.25" customHeight="1" x14ac:dyDescent="0.25">
      <c r="A47" s="124" t="s">
        <v>99</v>
      </c>
      <c r="B47" s="118" t="s">
        <v>20</v>
      </c>
      <c r="C47" s="117" t="s">
        <v>311</v>
      </c>
      <c r="D47" s="118" t="s">
        <v>139</v>
      </c>
      <c r="E47" s="119" t="s">
        <v>140</v>
      </c>
      <c r="F47" s="118" t="s">
        <v>312</v>
      </c>
      <c r="G47" s="118" t="s">
        <v>313</v>
      </c>
      <c r="H47" s="118">
        <v>307339133</v>
      </c>
      <c r="I47" s="118" t="s">
        <v>216</v>
      </c>
      <c r="J47" s="118">
        <v>2</v>
      </c>
      <c r="K47" s="118">
        <v>3240000</v>
      </c>
      <c r="L47" s="118">
        <v>3240</v>
      </c>
      <c r="M47" s="130"/>
      <c r="N47" s="130"/>
    </row>
    <row r="48" spans="1:14" ht="62.25" customHeight="1" x14ac:dyDescent="0.25">
      <c r="A48" s="124" t="s">
        <v>100</v>
      </c>
      <c r="B48" s="118" t="s">
        <v>20</v>
      </c>
      <c r="C48" s="117" t="s">
        <v>314</v>
      </c>
      <c r="D48" s="118" t="s">
        <v>139</v>
      </c>
      <c r="E48" s="119" t="s">
        <v>140</v>
      </c>
      <c r="F48" s="118" t="s">
        <v>315</v>
      </c>
      <c r="G48" s="118" t="s">
        <v>316</v>
      </c>
      <c r="H48" s="118">
        <v>308608540</v>
      </c>
      <c r="I48" s="118" t="s">
        <v>216</v>
      </c>
      <c r="J48" s="118">
        <v>20</v>
      </c>
      <c r="K48" s="118">
        <v>2840000</v>
      </c>
      <c r="L48" s="118">
        <v>2840</v>
      </c>
      <c r="M48" s="130"/>
      <c r="N48" s="130"/>
    </row>
    <row r="49" spans="1:14" ht="62.25" customHeight="1" x14ac:dyDescent="0.25">
      <c r="A49" s="124" t="s">
        <v>101</v>
      </c>
      <c r="B49" s="118" t="s">
        <v>20</v>
      </c>
      <c r="C49" s="117" t="s">
        <v>319</v>
      </c>
      <c r="D49" s="118" t="s">
        <v>139</v>
      </c>
      <c r="E49" s="119" t="s">
        <v>140</v>
      </c>
      <c r="F49" s="118" t="s">
        <v>317</v>
      </c>
      <c r="G49" s="118" t="s">
        <v>318</v>
      </c>
      <c r="H49" s="118">
        <v>306307387</v>
      </c>
      <c r="I49" s="118" t="s">
        <v>216</v>
      </c>
      <c r="J49" s="118">
        <v>4</v>
      </c>
      <c r="K49" s="118">
        <v>159592</v>
      </c>
      <c r="L49" s="118">
        <v>160</v>
      </c>
      <c r="M49" s="130"/>
      <c r="N49" s="130"/>
    </row>
    <row r="50" spans="1:14" ht="62.25" customHeight="1" x14ac:dyDescent="0.25">
      <c r="A50" s="124" t="s">
        <v>102</v>
      </c>
      <c r="B50" s="118" t="s">
        <v>20</v>
      </c>
      <c r="C50" s="117" t="s">
        <v>320</v>
      </c>
      <c r="D50" s="118" t="s">
        <v>139</v>
      </c>
      <c r="E50" s="119" t="s">
        <v>140</v>
      </c>
      <c r="F50" s="118" t="s">
        <v>321</v>
      </c>
      <c r="G50" s="118" t="s">
        <v>322</v>
      </c>
      <c r="H50" s="118">
        <v>307180057</v>
      </c>
      <c r="I50" s="118" t="s">
        <v>216</v>
      </c>
      <c r="J50" s="118">
        <v>30</v>
      </c>
      <c r="K50" s="118">
        <v>717000</v>
      </c>
      <c r="L50" s="118">
        <v>717</v>
      </c>
      <c r="M50" s="130"/>
      <c r="N50" s="130"/>
    </row>
    <row r="51" spans="1:14" ht="62.25" customHeight="1" x14ac:dyDescent="0.25">
      <c r="A51" s="124" t="s">
        <v>103</v>
      </c>
      <c r="B51" s="118" t="s">
        <v>20</v>
      </c>
      <c r="C51" s="117" t="s">
        <v>323</v>
      </c>
      <c r="D51" s="118" t="s">
        <v>139</v>
      </c>
      <c r="E51" s="119" t="s">
        <v>140</v>
      </c>
      <c r="F51" s="118" t="s">
        <v>324</v>
      </c>
      <c r="G51" s="118" t="s">
        <v>325</v>
      </c>
      <c r="H51" s="118">
        <v>306089114</v>
      </c>
      <c r="I51" s="118" t="s">
        <v>216</v>
      </c>
      <c r="J51" s="118">
        <v>20</v>
      </c>
      <c r="K51" s="118">
        <v>240000</v>
      </c>
      <c r="L51" s="118">
        <v>240</v>
      </c>
      <c r="M51" s="130"/>
      <c r="N51" s="130"/>
    </row>
    <row r="52" spans="1:14" ht="62.25" customHeight="1" x14ac:dyDescent="0.25">
      <c r="A52" s="124" t="s">
        <v>104</v>
      </c>
      <c r="B52" s="118" t="s">
        <v>20</v>
      </c>
      <c r="C52" s="117" t="s">
        <v>326</v>
      </c>
      <c r="D52" s="118" t="s">
        <v>139</v>
      </c>
      <c r="E52" s="119" t="s">
        <v>140</v>
      </c>
      <c r="F52" s="118" t="s">
        <v>327</v>
      </c>
      <c r="G52" s="118" t="s">
        <v>328</v>
      </c>
      <c r="H52" s="118">
        <v>308831559</v>
      </c>
      <c r="I52" s="118" t="s">
        <v>216</v>
      </c>
      <c r="J52" s="118">
        <v>10</v>
      </c>
      <c r="K52" s="118">
        <v>393000</v>
      </c>
      <c r="L52" s="118">
        <v>393</v>
      </c>
      <c r="M52" s="130"/>
      <c r="N52" s="130"/>
    </row>
    <row r="53" spans="1:14" ht="62.25" customHeight="1" x14ac:dyDescent="0.25">
      <c r="A53" s="124" t="s">
        <v>105</v>
      </c>
      <c r="B53" s="118" t="s">
        <v>20</v>
      </c>
      <c r="C53" s="117" t="s">
        <v>330</v>
      </c>
      <c r="D53" s="118" t="s">
        <v>139</v>
      </c>
      <c r="E53" s="119" t="s">
        <v>140</v>
      </c>
      <c r="F53" s="118" t="s">
        <v>331</v>
      </c>
      <c r="G53" s="118" t="s">
        <v>329</v>
      </c>
      <c r="H53" s="118">
        <v>30107890191784</v>
      </c>
      <c r="I53" s="118" t="s">
        <v>216</v>
      </c>
      <c r="J53" s="118">
        <v>30</v>
      </c>
      <c r="K53" s="118">
        <v>246000</v>
      </c>
      <c r="L53" s="118">
        <v>246</v>
      </c>
      <c r="M53" s="130"/>
      <c r="N53" s="130"/>
    </row>
    <row r="54" spans="1:14" ht="62.25" customHeight="1" x14ac:dyDescent="0.25">
      <c r="A54" s="124" t="s">
        <v>106</v>
      </c>
      <c r="B54" s="118" t="s">
        <v>20</v>
      </c>
      <c r="C54" s="117" t="s">
        <v>332</v>
      </c>
      <c r="D54" s="118" t="s">
        <v>139</v>
      </c>
      <c r="E54" s="119" t="s">
        <v>140</v>
      </c>
      <c r="F54" s="118" t="s">
        <v>333</v>
      </c>
      <c r="G54" s="118" t="s">
        <v>334</v>
      </c>
      <c r="H54" s="118">
        <v>306894560</v>
      </c>
      <c r="I54" s="118" t="s">
        <v>335</v>
      </c>
      <c r="J54" s="118">
        <v>50</v>
      </c>
      <c r="K54" s="118">
        <v>448500</v>
      </c>
      <c r="L54" s="118">
        <v>448</v>
      </c>
      <c r="M54" s="130"/>
      <c r="N54" s="130"/>
    </row>
    <row r="55" spans="1:14" ht="62.25" customHeight="1" x14ac:dyDescent="0.25">
      <c r="A55" s="124" t="s">
        <v>107</v>
      </c>
      <c r="B55" s="118" t="s">
        <v>20</v>
      </c>
      <c r="C55" s="117" t="s">
        <v>336</v>
      </c>
      <c r="D55" s="118" t="s">
        <v>139</v>
      </c>
      <c r="E55" s="119" t="s">
        <v>140</v>
      </c>
      <c r="F55" s="118" t="s">
        <v>337</v>
      </c>
      <c r="G55" s="118" t="s">
        <v>338</v>
      </c>
      <c r="H55" s="118">
        <v>308564985</v>
      </c>
      <c r="I55" s="118" t="s">
        <v>339</v>
      </c>
      <c r="J55" s="118">
        <v>20</v>
      </c>
      <c r="K55" s="118">
        <v>159980</v>
      </c>
      <c r="L55" s="118">
        <v>160</v>
      </c>
      <c r="M55" s="130"/>
      <c r="N55" s="130"/>
    </row>
    <row r="56" spans="1:14" ht="62.25" customHeight="1" x14ac:dyDescent="0.25">
      <c r="A56" s="124" t="s">
        <v>108</v>
      </c>
      <c r="B56" s="118" t="s">
        <v>20</v>
      </c>
      <c r="C56" s="117" t="s">
        <v>340</v>
      </c>
      <c r="D56" s="118" t="s">
        <v>139</v>
      </c>
      <c r="E56" s="119" t="s">
        <v>140</v>
      </c>
      <c r="F56" s="118" t="s">
        <v>341</v>
      </c>
      <c r="G56" s="118" t="s">
        <v>342</v>
      </c>
      <c r="H56" s="118">
        <v>307825803</v>
      </c>
      <c r="I56" s="118" t="s">
        <v>343</v>
      </c>
      <c r="J56" s="118">
        <v>20</v>
      </c>
      <c r="K56" s="118">
        <v>148000</v>
      </c>
      <c r="L56" s="118">
        <v>148</v>
      </c>
      <c r="M56" s="130"/>
      <c r="N56" s="130"/>
    </row>
    <row r="57" spans="1:14" ht="62.25" customHeight="1" x14ac:dyDescent="0.25">
      <c r="A57" s="124" t="s">
        <v>109</v>
      </c>
      <c r="B57" s="118" t="s">
        <v>20</v>
      </c>
      <c r="C57" s="117" t="s">
        <v>248</v>
      </c>
      <c r="D57" s="118" t="s">
        <v>139</v>
      </c>
      <c r="E57" s="119" t="s">
        <v>217</v>
      </c>
      <c r="F57" s="118" t="s">
        <v>344</v>
      </c>
      <c r="G57" s="118" t="s">
        <v>249</v>
      </c>
      <c r="H57" s="118">
        <v>305109680</v>
      </c>
      <c r="I57" s="118" t="s">
        <v>345</v>
      </c>
      <c r="J57" s="118">
        <v>9</v>
      </c>
      <c r="K57" s="118">
        <v>14571000</v>
      </c>
      <c r="L57" s="118">
        <v>14571</v>
      </c>
      <c r="M57" s="130"/>
      <c r="N57" s="130"/>
    </row>
    <row r="58" spans="1:14" ht="62.25" customHeight="1" x14ac:dyDescent="0.25">
      <c r="A58" s="124" t="s">
        <v>110</v>
      </c>
      <c r="B58" s="118" t="s">
        <v>20</v>
      </c>
      <c r="C58" s="117" t="s">
        <v>346</v>
      </c>
      <c r="D58" s="118" t="s">
        <v>139</v>
      </c>
      <c r="E58" s="119" t="s">
        <v>217</v>
      </c>
      <c r="F58" s="118" t="s">
        <v>347</v>
      </c>
      <c r="G58" s="118" t="s">
        <v>348</v>
      </c>
      <c r="H58" s="118">
        <v>201678867</v>
      </c>
      <c r="I58" s="118" t="s">
        <v>349</v>
      </c>
      <c r="J58" s="118">
        <v>475</v>
      </c>
      <c r="K58" s="118">
        <v>77423836.25</v>
      </c>
      <c r="L58" s="118">
        <v>77424</v>
      </c>
      <c r="M58" s="130"/>
      <c r="N58" s="130"/>
    </row>
    <row r="59" spans="1:14" ht="62.25" customHeight="1" x14ac:dyDescent="0.25">
      <c r="A59" s="124" t="s">
        <v>111</v>
      </c>
      <c r="B59" s="118" t="s">
        <v>20</v>
      </c>
      <c r="C59" s="117" t="s">
        <v>350</v>
      </c>
      <c r="D59" s="118" t="s">
        <v>139</v>
      </c>
      <c r="E59" s="119" t="s">
        <v>217</v>
      </c>
      <c r="F59" s="118" t="s">
        <v>351</v>
      </c>
      <c r="G59" s="118" t="s">
        <v>348</v>
      </c>
      <c r="H59" s="118">
        <v>201678867</v>
      </c>
      <c r="I59" s="118" t="s">
        <v>235</v>
      </c>
      <c r="J59" s="118">
        <v>1500</v>
      </c>
      <c r="K59" s="118">
        <v>2104500</v>
      </c>
      <c r="L59" s="118">
        <v>2104</v>
      </c>
      <c r="M59" s="130"/>
      <c r="N59" s="130"/>
    </row>
    <row r="60" spans="1:14" ht="75" x14ac:dyDescent="0.25">
      <c r="A60" s="124" t="s">
        <v>112</v>
      </c>
      <c r="B60" s="118" t="s">
        <v>20</v>
      </c>
      <c r="C60" s="117" t="s">
        <v>298</v>
      </c>
      <c r="D60" s="118" t="s">
        <v>139</v>
      </c>
      <c r="E60" s="119" t="s">
        <v>217</v>
      </c>
      <c r="F60" s="118" t="s">
        <v>352</v>
      </c>
      <c r="G60" s="118" t="s">
        <v>299</v>
      </c>
      <c r="H60" s="118">
        <v>201991922</v>
      </c>
      <c r="I60" s="118" t="s">
        <v>405</v>
      </c>
      <c r="J60" s="118">
        <v>3</v>
      </c>
      <c r="K60" s="118">
        <v>1247400</v>
      </c>
      <c r="L60" s="118">
        <v>1247</v>
      </c>
      <c r="M60" s="130"/>
      <c r="N60" s="130"/>
    </row>
    <row r="61" spans="1:14" ht="62.25" customHeight="1" x14ac:dyDescent="0.25">
      <c r="A61" s="124" t="s">
        <v>113</v>
      </c>
      <c r="B61" s="118" t="s">
        <v>20</v>
      </c>
      <c r="C61" s="117" t="s">
        <v>353</v>
      </c>
      <c r="D61" s="118" t="s">
        <v>139</v>
      </c>
      <c r="E61" s="119" t="s">
        <v>140</v>
      </c>
      <c r="F61" s="118" t="s">
        <v>354</v>
      </c>
      <c r="G61" s="118" t="s">
        <v>355</v>
      </c>
      <c r="H61" s="118">
        <v>307027086</v>
      </c>
      <c r="I61" s="118" t="s">
        <v>216</v>
      </c>
      <c r="J61" s="118">
        <v>100</v>
      </c>
      <c r="K61" s="118">
        <v>160000</v>
      </c>
      <c r="L61" s="118">
        <v>160</v>
      </c>
      <c r="M61" s="130"/>
      <c r="N61" s="130"/>
    </row>
    <row r="62" spans="1:14" ht="62.25" customHeight="1" x14ac:dyDescent="0.25">
      <c r="A62" s="124" t="s">
        <v>114</v>
      </c>
      <c r="B62" s="118" t="s">
        <v>20</v>
      </c>
      <c r="C62" s="117" t="s">
        <v>356</v>
      </c>
      <c r="D62" s="118" t="s">
        <v>139</v>
      </c>
      <c r="E62" s="119" t="s">
        <v>140</v>
      </c>
      <c r="F62" s="118" t="s">
        <v>357</v>
      </c>
      <c r="G62" s="118" t="s">
        <v>358</v>
      </c>
      <c r="H62" s="118">
        <v>305857804</v>
      </c>
      <c r="I62" s="118" t="s">
        <v>216</v>
      </c>
      <c r="J62" s="118">
        <v>500</v>
      </c>
      <c r="K62" s="118">
        <v>225000</v>
      </c>
      <c r="L62" s="118">
        <v>225</v>
      </c>
      <c r="M62" s="130"/>
      <c r="N62" s="130"/>
    </row>
    <row r="63" spans="1:14" ht="62.25" customHeight="1" x14ac:dyDescent="0.25">
      <c r="A63" s="124" t="s">
        <v>115</v>
      </c>
      <c r="B63" s="118" t="s">
        <v>20</v>
      </c>
      <c r="C63" s="117" t="s">
        <v>359</v>
      </c>
      <c r="D63" s="118" t="s">
        <v>139</v>
      </c>
      <c r="E63" s="119" t="s">
        <v>140</v>
      </c>
      <c r="F63" s="118" t="s">
        <v>360</v>
      </c>
      <c r="G63" s="118" t="s">
        <v>273</v>
      </c>
      <c r="H63" s="118">
        <v>305437796</v>
      </c>
      <c r="I63" s="118" t="s">
        <v>216</v>
      </c>
      <c r="J63" s="118">
        <v>20</v>
      </c>
      <c r="K63" s="118">
        <v>680000</v>
      </c>
      <c r="L63" s="118">
        <v>680</v>
      </c>
      <c r="M63" s="130"/>
      <c r="N63" s="130"/>
    </row>
    <row r="64" spans="1:14" ht="56.25" x14ac:dyDescent="0.25">
      <c r="A64" s="124" t="s">
        <v>116</v>
      </c>
      <c r="B64" s="118" t="s">
        <v>20</v>
      </c>
      <c r="C64" s="117" t="s">
        <v>361</v>
      </c>
      <c r="D64" s="118" t="s">
        <v>139</v>
      </c>
      <c r="E64" s="119" t="s">
        <v>140</v>
      </c>
      <c r="F64" s="118" t="s">
        <v>362</v>
      </c>
      <c r="G64" s="118" t="s">
        <v>363</v>
      </c>
      <c r="H64" s="118">
        <v>308743461</v>
      </c>
      <c r="I64" s="118" t="s">
        <v>216</v>
      </c>
      <c r="J64" s="118">
        <v>100</v>
      </c>
      <c r="K64" s="118">
        <v>745000</v>
      </c>
      <c r="L64" s="118">
        <v>745</v>
      </c>
      <c r="M64" s="130"/>
      <c r="N64" s="130"/>
    </row>
    <row r="65" spans="1:14" ht="62.25" customHeight="1" x14ac:dyDescent="0.25">
      <c r="A65" s="124" t="s">
        <v>117</v>
      </c>
      <c r="B65" s="118" t="s">
        <v>20</v>
      </c>
      <c r="C65" s="117" t="s">
        <v>364</v>
      </c>
      <c r="D65" s="118" t="s">
        <v>139</v>
      </c>
      <c r="E65" s="119" t="s">
        <v>140</v>
      </c>
      <c r="F65" s="118" t="s">
        <v>365</v>
      </c>
      <c r="G65" s="118" t="s">
        <v>325</v>
      </c>
      <c r="H65" s="118">
        <v>306089114</v>
      </c>
      <c r="I65" s="118" t="s">
        <v>216</v>
      </c>
      <c r="J65" s="118">
        <v>20</v>
      </c>
      <c r="K65" s="118">
        <v>180000</v>
      </c>
      <c r="L65" s="118">
        <v>180</v>
      </c>
      <c r="M65" s="130"/>
      <c r="N65" s="130"/>
    </row>
    <row r="66" spans="1:14" ht="62.25" customHeight="1" x14ac:dyDescent="0.25">
      <c r="A66" s="124" t="s">
        <v>118</v>
      </c>
      <c r="B66" s="118" t="s">
        <v>20</v>
      </c>
      <c r="C66" s="117" t="s">
        <v>366</v>
      </c>
      <c r="D66" s="118" t="s">
        <v>139</v>
      </c>
      <c r="E66" s="119" t="s">
        <v>140</v>
      </c>
      <c r="F66" s="118" t="s">
        <v>367</v>
      </c>
      <c r="G66" s="118" t="s">
        <v>363</v>
      </c>
      <c r="H66" s="118">
        <v>308743461</v>
      </c>
      <c r="I66" s="118" t="s">
        <v>216</v>
      </c>
      <c r="J66" s="118">
        <v>500</v>
      </c>
      <c r="K66" s="118">
        <v>600000</v>
      </c>
      <c r="L66" s="118">
        <v>600</v>
      </c>
      <c r="M66" s="130"/>
      <c r="N66" s="130"/>
    </row>
    <row r="67" spans="1:14" ht="62.25" customHeight="1" x14ac:dyDescent="0.25">
      <c r="A67" s="124" t="s">
        <v>119</v>
      </c>
      <c r="B67" s="118" t="s">
        <v>20</v>
      </c>
      <c r="C67" s="117" t="s">
        <v>368</v>
      </c>
      <c r="D67" s="118" t="s">
        <v>139</v>
      </c>
      <c r="E67" s="119" t="s">
        <v>140</v>
      </c>
      <c r="F67" s="118" t="s">
        <v>369</v>
      </c>
      <c r="G67" s="118" t="s">
        <v>370</v>
      </c>
      <c r="H67" s="118">
        <v>306546099</v>
      </c>
      <c r="I67" s="118" t="s">
        <v>335</v>
      </c>
      <c r="J67" s="118">
        <v>80</v>
      </c>
      <c r="K67" s="118">
        <v>7008000</v>
      </c>
      <c r="L67" s="118">
        <v>7008</v>
      </c>
      <c r="M67" s="130"/>
      <c r="N67" s="130"/>
    </row>
    <row r="68" spans="1:14" ht="62.25" customHeight="1" x14ac:dyDescent="0.25">
      <c r="A68" s="124" t="s">
        <v>120</v>
      </c>
      <c r="B68" s="118" t="s">
        <v>20</v>
      </c>
      <c r="C68" s="117" t="s">
        <v>371</v>
      </c>
      <c r="D68" s="118" t="s">
        <v>139</v>
      </c>
      <c r="E68" s="119" t="s">
        <v>140</v>
      </c>
      <c r="F68" s="118" t="s">
        <v>372</v>
      </c>
      <c r="G68" s="118" t="s">
        <v>373</v>
      </c>
      <c r="H68" s="118">
        <v>301305457</v>
      </c>
      <c r="I68" s="118" t="s">
        <v>335</v>
      </c>
      <c r="J68" s="118">
        <v>100</v>
      </c>
      <c r="K68" s="118">
        <v>680000</v>
      </c>
      <c r="L68" s="118">
        <v>680</v>
      </c>
      <c r="M68" s="130"/>
      <c r="N68" s="130"/>
    </row>
    <row r="69" spans="1:14" ht="62.25" customHeight="1" x14ac:dyDescent="0.25">
      <c r="A69" s="124" t="s">
        <v>121</v>
      </c>
      <c r="B69" s="118" t="s">
        <v>20</v>
      </c>
      <c r="C69" s="117" t="s">
        <v>374</v>
      </c>
      <c r="D69" s="118" t="s">
        <v>139</v>
      </c>
      <c r="E69" s="119" t="s">
        <v>140</v>
      </c>
      <c r="F69" s="118" t="s">
        <v>402</v>
      </c>
      <c r="G69" s="118" t="s">
        <v>403</v>
      </c>
      <c r="H69" s="118">
        <v>308366495</v>
      </c>
      <c r="I69" s="118" t="s">
        <v>216</v>
      </c>
      <c r="J69" s="118">
        <v>20</v>
      </c>
      <c r="K69" s="118">
        <v>300000</v>
      </c>
      <c r="L69" s="118">
        <v>300</v>
      </c>
      <c r="M69" s="130"/>
      <c r="N69" s="130"/>
    </row>
    <row r="70" spans="1:14" ht="62.25" customHeight="1" x14ac:dyDescent="0.25">
      <c r="A70" s="124" t="s">
        <v>122</v>
      </c>
      <c r="B70" s="118" t="s">
        <v>20</v>
      </c>
      <c r="C70" s="117" t="s">
        <v>298</v>
      </c>
      <c r="D70" s="118" t="s">
        <v>139</v>
      </c>
      <c r="E70" s="119" t="s">
        <v>217</v>
      </c>
      <c r="F70" s="118" t="s">
        <v>404</v>
      </c>
      <c r="G70" s="118" t="s">
        <v>309</v>
      </c>
      <c r="H70" s="118">
        <v>307387233</v>
      </c>
      <c r="I70" s="118" t="s">
        <v>405</v>
      </c>
      <c r="J70" s="118">
        <v>3</v>
      </c>
      <c r="K70" s="118">
        <v>3250500</v>
      </c>
      <c r="L70" s="118">
        <v>3250</v>
      </c>
      <c r="M70" s="130"/>
      <c r="N70" s="130"/>
    </row>
    <row r="71" spans="1:14" ht="62.25" customHeight="1" x14ac:dyDescent="0.25">
      <c r="A71" s="124" t="s">
        <v>123</v>
      </c>
      <c r="B71" s="118" t="s">
        <v>20</v>
      </c>
      <c r="C71" s="117" t="s">
        <v>406</v>
      </c>
      <c r="D71" s="118" t="s">
        <v>139</v>
      </c>
      <c r="E71" s="119" t="s">
        <v>140</v>
      </c>
      <c r="F71" s="118" t="s">
        <v>407</v>
      </c>
      <c r="G71" s="118" t="s">
        <v>408</v>
      </c>
      <c r="H71" s="118">
        <v>205730863</v>
      </c>
      <c r="I71" s="118" t="s">
        <v>409</v>
      </c>
      <c r="J71" s="118">
        <v>50</v>
      </c>
      <c r="K71" s="118">
        <v>524950</v>
      </c>
      <c r="L71" s="118">
        <v>525</v>
      </c>
      <c r="M71" s="130"/>
      <c r="N71" s="130"/>
    </row>
    <row r="72" spans="1:14" ht="62.25" customHeight="1" x14ac:dyDescent="0.25">
      <c r="A72" s="124" t="s">
        <v>124</v>
      </c>
      <c r="B72" s="118" t="s">
        <v>20</v>
      </c>
      <c r="C72" s="117" t="s">
        <v>410</v>
      </c>
      <c r="D72" s="118" t="s">
        <v>139</v>
      </c>
      <c r="E72" s="119" t="s">
        <v>140</v>
      </c>
      <c r="F72" s="118" t="s">
        <v>411</v>
      </c>
      <c r="G72" s="118" t="s">
        <v>412</v>
      </c>
      <c r="H72" s="118">
        <v>304815209</v>
      </c>
      <c r="I72" s="118" t="s">
        <v>216</v>
      </c>
      <c r="J72" s="118">
        <v>200</v>
      </c>
      <c r="K72" s="118">
        <v>2799800</v>
      </c>
      <c r="L72" s="118">
        <v>2799</v>
      </c>
      <c r="M72" s="130"/>
      <c r="N72" s="130"/>
    </row>
    <row r="73" spans="1:14" ht="62.25" customHeight="1" x14ac:dyDescent="0.25">
      <c r="A73" s="124" t="s">
        <v>125</v>
      </c>
      <c r="B73" s="118" t="s">
        <v>20</v>
      </c>
      <c r="C73" s="117" t="s">
        <v>413</v>
      </c>
      <c r="D73" s="118" t="s">
        <v>139</v>
      </c>
      <c r="E73" s="119" t="s">
        <v>140</v>
      </c>
      <c r="F73" s="118" t="s">
        <v>414</v>
      </c>
      <c r="G73" s="118" t="s">
        <v>325</v>
      </c>
      <c r="H73" s="118">
        <v>306089114</v>
      </c>
      <c r="I73" s="118" t="s">
        <v>216</v>
      </c>
      <c r="J73" s="118">
        <v>80</v>
      </c>
      <c r="K73" s="118">
        <v>1172000</v>
      </c>
      <c r="L73" s="118">
        <v>1172</v>
      </c>
      <c r="M73" s="130"/>
      <c r="N73" s="130"/>
    </row>
    <row r="74" spans="1:14" ht="62.25" customHeight="1" x14ac:dyDescent="0.25">
      <c r="A74" s="124" t="s">
        <v>126</v>
      </c>
      <c r="B74" s="118" t="s">
        <v>20</v>
      </c>
      <c r="C74" s="117" t="s">
        <v>415</v>
      </c>
      <c r="D74" s="118" t="s">
        <v>139</v>
      </c>
      <c r="E74" s="119" t="s">
        <v>140</v>
      </c>
      <c r="F74" s="118" t="s">
        <v>416</v>
      </c>
      <c r="G74" s="118" t="s">
        <v>417</v>
      </c>
      <c r="H74" s="118">
        <v>306982910</v>
      </c>
      <c r="I74" s="118" t="s">
        <v>216</v>
      </c>
      <c r="J74" s="118">
        <v>500</v>
      </c>
      <c r="K74" s="118">
        <v>472000</v>
      </c>
      <c r="L74" s="118">
        <v>472</v>
      </c>
      <c r="M74" s="130"/>
      <c r="N74" s="130"/>
    </row>
    <row r="75" spans="1:14" ht="62.25" customHeight="1" x14ac:dyDescent="0.25">
      <c r="A75" s="124" t="s">
        <v>127</v>
      </c>
      <c r="B75" s="118" t="s">
        <v>20</v>
      </c>
      <c r="C75" s="117" t="s">
        <v>418</v>
      </c>
      <c r="D75" s="118" t="s">
        <v>139</v>
      </c>
      <c r="E75" s="119" t="s">
        <v>140</v>
      </c>
      <c r="F75" s="118" t="s">
        <v>419</v>
      </c>
      <c r="G75" s="118" t="s">
        <v>420</v>
      </c>
      <c r="H75" s="118">
        <v>308848425</v>
      </c>
      <c r="I75" s="118" t="s">
        <v>216</v>
      </c>
      <c r="J75" s="118">
        <v>20</v>
      </c>
      <c r="K75" s="118">
        <v>970000</v>
      </c>
      <c r="L75" s="118">
        <v>970</v>
      </c>
      <c r="M75" s="130"/>
      <c r="N75" s="130"/>
    </row>
    <row r="76" spans="1:14" ht="62.25" customHeight="1" x14ac:dyDescent="0.25">
      <c r="A76" s="124" t="s">
        <v>128</v>
      </c>
      <c r="B76" s="118" t="s">
        <v>20</v>
      </c>
      <c r="C76" s="117" t="s">
        <v>236</v>
      </c>
      <c r="D76" s="118" t="s">
        <v>139</v>
      </c>
      <c r="E76" s="119" t="s">
        <v>217</v>
      </c>
      <c r="F76" s="118" t="s">
        <v>421</v>
      </c>
      <c r="G76" s="118" t="s">
        <v>238</v>
      </c>
      <c r="H76" s="118">
        <v>306628114</v>
      </c>
      <c r="I76" s="118" t="s">
        <v>216</v>
      </c>
      <c r="J76" s="118">
        <v>1</v>
      </c>
      <c r="K76" s="118">
        <v>7000000</v>
      </c>
      <c r="L76" s="118">
        <v>7000</v>
      </c>
      <c r="M76" s="130"/>
      <c r="N76" s="130"/>
    </row>
    <row r="77" spans="1:14" ht="62.25" customHeight="1" x14ac:dyDescent="0.25">
      <c r="A77" s="124" t="s">
        <v>129</v>
      </c>
      <c r="B77" s="118" t="s">
        <v>20</v>
      </c>
      <c r="C77" s="117" t="s">
        <v>241</v>
      </c>
      <c r="D77" s="118" t="s">
        <v>139</v>
      </c>
      <c r="E77" s="119" t="s">
        <v>138</v>
      </c>
      <c r="F77" s="118" t="s">
        <v>422</v>
      </c>
      <c r="G77" s="118" t="s">
        <v>239</v>
      </c>
      <c r="H77" s="118">
        <v>203366731</v>
      </c>
      <c r="I77" s="118" t="s">
        <v>345</v>
      </c>
      <c r="J77" s="118">
        <v>9</v>
      </c>
      <c r="K77" s="118">
        <v>943542</v>
      </c>
      <c r="L77" s="118">
        <v>943</v>
      </c>
      <c r="M77" s="130"/>
      <c r="N77" s="130"/>
    </row>
    <row r="78" spans="1:14" ht="62.25" customHeight="1" x14ac:dyDescent="0.25">
      <c r="A78" s="124" t="s">
        <v>130</v>
      </c>
      <c r="B78" s="118" t="s">
        <v>20</v>
      </c>
      <c r="C78" s="117" t="s">
        <v>224</v>
      </c>
      <c r="D78" s="118" t="s">
        <v>139</v>
      </c>
      <c r="E78" s="119" t="s">
        <v>222</v>
      </c>
      <c r="F78" s="118" t="s">
        <v>423</v>
      </c>
      <c r="G78" s="118" t="s">
        <v>424</v>
      </c>
      <c r="H78" s="118">
        <v>31110840211264</v>
      </c>
      <c r="I78" s="118" t="s">
        <v>345</v>
      </c>
      <c r="J78" s="118">
        <v>1</v>
      </c>
      <c r="K78" s="118">
        <v>7620251</v>
      </c>
      <c r="L78" s="118">
        <v>7620</v>
      </c>
      <c r="M78" s="130"/>
      <c r="N78" s="130"/>
    </row>
    <row r="79" spans="1:14" ht="62.25" customHeight="1" x14ac:dyDescent="0.25">
      <c r="A79" s="124" t="s">
        <v>131</v>
      </c>
      <c r="B79" s="118" t="s">
        <v>20</v>
      </c>
      <c r="C79" s="117" t="s">
        <v>224</v>
      </c>
      <c r="D79" s="118" t="s">
        <v>139</v>
      </c>
      <c r="E79" s="119" t="s">
        <v>222</v>
      </c>
      <c r="F79" s="118" t="s">
        <v>425</v>
      </c>
      <c r="G79" s="118" t="s">
        <v>424</v>
      </c>
      <c r="H79" s="118">
        <v>31110840211264</v>
      </c>
      <c r="I79" s="118" t="s">
        <v>345</v>
      </c>
      <c r="J79" s="118">
        <v>1</v>
      </c>
      <c r="K79" s="118">
        <v>1831751</v>
      </c>
      <c r="L79" s="118">
        <v>1831</v>
      </c>
      <c r="M79" s="130"/>
      <c r="N79" s="130"/>
    </row>
    <row r="80" spans="1:14" ht="62.25" customHeight="1" x14ac:dyDescent="0.25">
      <c r="A80" s="124" t="s">
        <v>132</v>
      </c>
      <c r="B80" s="118" t="s">
        <v>20</v>
      </c>
      <c r="C80" s="117" t="s">
        <v>227</v>
      </c>
      <c r="D80" s="118" t="s">
        <v>139</v>
      </c>
      <c r="E80" s="119" t="s">
        <v>217</v>
      </c>
      <c r="F80" s="118" t="s">
        <v>426</v>
      </c>
      <c r="G80" s="118" t="s">
        <v>226</v>
      </c>
      <c r="H80" s="118">
        <v>201440547</v>
      </c>
      <c r="I80" s="118" t="s">
        <v>345</v>
      </c>
      <c r="J80" s="118">
        <v>9</v>
      </c>
      <c r="K80" s="118">
        <v>1173348</v>
      </c>
      <c r="L80" s="118">
        <v>1173</v>
      </c>
      <c r="M80" s="130"/>
      <c r="N80" s="130"/>
    </row>
    <row r="81" spans="1:14" ht="62.25" customHeight="1" x14ac:dyDescent="0.25">
      <c r="A81" s="124" t="s">
        <v>133</v>
      </c>
      <c r="B81" s="118" t="s">
        <v>20</v>
      </c>
      <c r="C81" s="117" t="s">
        <v>243</v>
      </c>
      <c r="D81" s="118" t="s">
        <v>139</v>
      </c>
      <c r="E81" s="119" t="s">
        <v>138</v>
      </c>
      <c r="F81" s="118" t="s">
        <v>427</v>
      </c>
      <c r="G81" s="118" t="s">
        <v>297</v>
      </c>
      <c r="H81" s="118">
        <v>203366731</v>
      </c>
      <c r="I81" s="118" t="s">
        <v>345</v>
      </c>
      <c r="J81" s="118">
        <v>9</v>
      </c>
      <c r="K81" s="118">
        <v>1087200</v>
      </c>
      <c r="L81" s="118">
        <v>1087</v>
      </c>
      <c r="M81" s="130"/>
      <c r="N81" s="130"/>
    </row>
    <row r="82" spans="1:14" ht="62.25" customHeight="1" x14ac:dyDescent="0.25">
      <c r="A82" s="124" t="s">
        <v>134</v>
      </c>
      <c r="B82" s="118" t="s">
        <v>20</v>
      </c>
      <c r="C82" s="117" t="s">
        <v>224</v>
      </c>
      <c r="D82" s="118" t="s">
        <v>139</v>
      </c>
      <c r="E82" s="119" t="s">
        <v>222</v>
      </c>
      <c r="F82" s="118" t="s">
        <v>428</v>
      </c>
      <c r="G82" s="118" t="s">
        <v>424</v>
      </c>
      <c r="H82" s="118">
        <v>31110840211264</v>
      </c>
      <c r="I82" s="118" t="s">
        <v>345</v>
      </c>
      <c r="J82" s="118">
        <v>1</v>
      </c>
      <c r="K82" s="118">
        <v>10854501</v>
      </c>
      <c r="L82" s="118">
        <v>10854</v>
      </c>
      <c r="M82" s="130"/>
      <c r="N82" s="130"/>
    </row>
    <row r="83" spans="1:14" ht="62.25" customHeight="1" x14ac:dyDescent="0.25">
      <c r="A83" s="124" t="s">
        <v>135</v>
      </c>
      <c r="B83" s="118" t="s">
        <v>20</v>
      </c>
      <c r="C83" s="117" t="s">
        <v>429</v>
      </c>
      <c r="D83" s="118" t="s">
        <v>139</v>
      </c>
      <c r="E83" s="119" t="s">
        <v>140</v>
      </c>
      <c r="F83" s="118" t="s">
        <v>430</v>
      </c>
      <c r="G83" s="118" t="s">
        <v>431</v>
      </c>
      <c r="H83" s="118">
        <v>205257991</v>
      </c>
      <c r="I83" s="118" t="s">
        <v>216</v>
      </c>
      <c r="J83" s="118">
        <v>100</v>
      </c>
      <c r="K83" s="118">
        <v>61025800</v>
      </c>
      <c r="L83" s="118">
        <v>61025</v>
      </c>
      <c r="M83" s="130"/>
      <c r="N83" s="130"/>
    </row>
    <row r="84" spans="1:14" ht="62.25" customHeight="1" x14ac:dyDescent="0.25">
      <c r="A84" s="124" t="s">
        <v>136</v>
      </c>
      <c r="B84" s="118" t="s">
        <v>20</v>
      </c>
      <c r="C84" s="117" t="s">
        <v>432</v>
      </c>
      <c r="D84" s="118" t="s">
        <v>139</v>
      </c>
      <c r="E84" s="119" t="s">
        <v>140</v>
      </c>
      <c r="F84" s="118" t="s">
        <v>433</v>
      </c>
      <c r="G84" s="118" t="s">
        <v>434</v>
      </c>
      <c r="H84" s="118">
        <v>308932417</v>
      </c>
      <c r="I84" s="118" t="s">
        <v>216</v>
      </c>
      <c r="J84" s="118">
        <v>20</v>
      </c>
      <c r="K84" s="118">
        <v>1797960</v>
      </c>
      <c r="L84" s="118">
        <v>1798</v>
      </c>
      <c r="M84" s="130"/>
      <c r="N84" s="130"/>
    </row>
    <row r="85" spans="1:14" ht="62.25" customHeight="1" x14ac:dyDescent="0.25">
      <c r="A85" s="124" t="s">
        <v>375</v>
      </c>
      <c r="B85" s="118" t="s">
        <v>20</v>
      </c>
      <c r="C85" s="117" t="s">
        <v>435</v>
      </c>
      <c r="D85" s="118" t="s">
        <v>139</v>
      </c>
      <c r="E85" s="119" t="s">
        <v>140</v>
      </c>
      <c r="F85" s="118" t="s">
        <v>436</v>
      </c>
      <c r="G85" s="118" t="s">
        <v>355</v>
      </c>
      <c r="H85" s="118">
        <v>307027086</v>
      </c>
      <c r="I85" s="118" t="s">
        <v>216</v>
      </c>
      <c r="J85" s="118">
        <v>20</v>
      </c>
      <c r="K85" s="118">
        <v>404040</v>
      </c>
      <c r="L85" s="118">
        <v>404</v>
      </c>
      <c r="M85" s="130"/>
      <c r="N85" s="130"/>
    </row>
    <row r="86" spans="1:14" ht="62.25" customHeight="1" x14ac:dyDescent="0.25">
      <c r="A86" s="124" t="s">
        <v>376</v>
      </c>
      <c r="B86" s="118" t="s">
        <v>20</v>
      </c>
      <c r="C86" s="117" t="s">
        <v>437</v>
      </c>
      <c r="D86" s="118" t="s">
        <v>139</v>
      </c>
      <c r="E86" s="119" t="s">
        <v>140</v>
      </c>
      <c r="F86" s="118" t="s">
        <v>438</v>
      </c>
      <c r="G86" s="118" t="s">
        <v>439</v>
      </c>
      <c r="H86" s="118">
        <v>308208801</v>
      </c>
      <c r="I86" s="118" t="s">
        <v>409</v>
      </c>
      <c r="J86" s="118">
        <v>20</v>
      </c>
      <c r="K86" s="118">
        <v>97000</v>
      </c>
      <c r="L86" s="118">
        <v>97</v>
      </c>
      <c r="M86" s="130"/>
      <c r="N86" s="130"/>
    </row>
    <row r="87" spans="1:14" ht="62.25" customHeight="1" x14ac:dyDescent="0.25">
      <c r="A87" s="124" t="s">
        <v>377</v>
      </c>
      <c r="B87" s="118" t="s">
        <v>20</v>
      </c>
      <c r="C87" s="117" t="s">
        <v>440</v>
      </c>
      <c r="D87" s="118" t="s">
        <v>139</v>
      </c>
      <c r="E87" s="119" t="s">
        <v>140</v>
      </c>
      <c r="F87" s="118" t="s">
        <v>441</v>
      </c>
      <c r="G87" s="118" t="s">
        <v>442</v>
      </c>
      <c r="H87" s="118">
        <v>307546636</v>
      </c>
      <c r="I87" s="118" t="s">
        <v>216</v>
      </c>
      <c r="J87" s="118">
        <v>20</v>
      </c>
      <c r="K87" s="118">
        <v>298000</v>
      </c>
      <c r="L87" s="118">
        <v>298</v>
      </c>
      <c r="M87" s="130"/>
      <c r="N87" s="130"/>
    </row>
    <row r="88" spans="1:14" ht="62.25" customHeight="1" x14ac:dyDescent="0.25">
      <c r="A88" s="124" t="s">
        <v>378</v>
      </c>
      <c r="B88" s="118" t="s">
        <v>20</v>
      </c>
      <c r="C88" s="117" t="s">
        <v>443</v>
      </c>
      <c r="D88" s="118" t="s">
        <v>139</v>
      </c>
      <c r="E88" s="119" t="s">
        <v>140</v>
      </c>
      <c r="F88" s="118" t="s">
        <v>444</v>
      </c>
      <c r="G88" s="118" t="s">
        <v>445</v>
      </c>
      <c r="H88" s="118">
        <v>207133124</v>
      </c>
      <c r="I88" s="118" t="s">
        <v>335</v>
      </c>
      <c r="J88" s="118">
        <v>7</v>
      </c>
      <c r="K88" s="118">
        <v>1120000</v>
      </c>
      <c r="L88" s="118">
        <v>1120</v>
      </c>
      <c r="M88" s="130"/>
      <c r="N88" s="130"/>
    </row>
    <row r="89" spans="1:14" ht="62.25" customHeight="1" x14ac:dyDescent="0.25">
      <c r="A89" s="124" t="s">
        <v>379</v>
      </c>
      <c r="B89" s="118" t="s">
        <v>20</v>
      </c>
      <c r="C89" s="117" t="s">
        <v>254</v>
      </c>
      <c r="D89" s="118" t="s">
        <v>139</v>
      </c>
      <c r="E89" s="119" t="s">
        <v>217</v>
      </c>
      <c r="F89" s="118" t="s">
        <v>446</v>
      </c>
      <c r="G89" s="118" t="s">
        <v>447</v>
      </c>
      <c r="H89" s="118">
        <v>200524244</v>
      </c>
      <c r="I89" s="118" t="s">
        <v>345</v>
      </c>
      <c r="J89" s="118">
        <v>9</v>
      </c>
      <c r="K89" s="118">
        <v>383057280</v>
      </c>
      <c r="L89" s="118">
        <v>383057</v>
      </c>
      <c r="M89" s="130"/>
      <c r="N89" s="130"/>
    </row>
    <row r="90" spans="1:14" ht="62.25" customHeight="1" x14ac:dyDescent="0.25">
      <c r="A90" s="124" t="s">
        <v>380</v>
      </c>
      <c r="B90" s="118" t="s">
        <v>20</v>
      </c>
      <c r="C90" s="117" t="s">
        <v>448</v>
      </c>
      <c r="D90" s="118" t="s">
        <v>139</v>
      </c>
      <c r="E90" s="119" t="s">
        <v>138</v>
      </c>
      <c r="F90" s="118" t="s">
        <v>449</v>
      </c>
      <c r="G90" s="118" t="s">
        <v>231</v>
      </c>
      <c r="H90" s="118">
        <v>300970850</v>
      </c>
      <c r="I90" s="118" t="s">
        <v>218</v>
      </c>
      <c r="J90" s="118">
        <f>3104+4920</f>
        <v>8024</v>
      </c>
      <c r="K90" s="118">
        <v>75812000</v>
      </c>
      <c r="L90" s="118">
        <v>75812</v>
      </c>
      <c r="M90" s="130"/>
      <c r="N90" s="130"/>
    </row>
    <row r="91" spans="1:14" ht="62.25" customHeight="1" x14ac:dyDescent="0.25">
      <c r="A91" s="124" t="s">
        <v>381</v>
      </c>
      <c r="B91" s="118" t="s">
        <v>20</v>
      </c>
      <c r="C91" s="117" t="s">
        <v>225</v>
      </c>
      <c r="D91" s="118" t="s">
        <v>139</v>
      </c>
      <c r="E91" s="119" t="s">
        <v>138</v>
      </c>
      <c r="F91" s="118" t="s">
        <v>450</v>
      </c>
      <c r="G91" s="118" t="s">
        <v>239</v>
      </c>
      <c r="H91" s="118">
        <v>203366731</v>
      </c>
      <c r="I91" s="118" t="s">
        <v>345</v>
      </c>
      <c r="J91" s="118">
        <v>12</v>
      </c>
      <c r="K91" s="118">
        <v>5396400</v>
      </c>
      <c r="L91" s="118">
        <v>5396</v>
      </c>
      <c r="M91" s="130"/>
      <c r="N91" s="130"/>
    </row>
    <row r="92" spans="1:14" ht="62.25" customHeight="1" x14ac:dyDescent="0.25">
      <c r="A92" s="124" t="s">
        <v>382</v>
      </c>
      <c r="B92" s="118" t="s">
        <v>20</v>
      </c>
      <c r="C92" s="117" t="s">
        <v>251</v>
      </c>
      <c r="D92" s="118" t="s">
        <v>139</v>
      </c>
      <c r="E92" s="119" t="s">
        <v>138</v>
      </c>
      <c r="F92" s="118" t="s">
        <v>451</v>
      </c>
      <c r="G92" s="118" t="s">
        <v>253</v>
      </c>
      <c r="H92" s="118">
        <v>304938624</v>
      </c>
      <c r="I92" s="118" t="s">
        <v>235</v>
      </c>
      <c r="J92" s="118">
        <v>57</v>
      </c>
      <c r="K92" s="118">
        <v>2916975</v>
      </c>
      <c r="L92" s="118">
        <v>2917</v>
      </c>
      <c r="M92" s="130"/>
      <c r="N92" s="130"/>
    </row>
    <row r="93" spans="1:14" ht="62.25" customHeight="1" x14ac:dyDescent="0.25">
      <c r="A93" s="124" t="s">
        <v>383</v>
      </c>
      <c r="B93" s="118" t="s">
        <v>20</v>
      </c>
      <c r="C93" s="117" t="s">
        <v>452</v>
      </c>
      <c r="D93" s="118" t="s">
        <v>139</v>
      </c>
      <c r="E93" s="119" t="s">
        <v>140</v>
      </c>
      <c r="F93" s="118" t="s">
        <v>453</v>
      </c>
      <c r="G93" s="118" t="s">
        <v>454</v>
      </c>
      <c r="H93" s="118">
        <v>306590995</v>
      </c>
      <c r="I93" s="118" t="s">
        <v>335</v>
      </c>
      <c r="J93" s="118">
        <v>50</v>
      </c>
      <c r="K93" s="118">
        <v>514900</v>
      </c>
      <c r="L93" s="118">
        <v>515</v>
      </c>
      <c r="M93" s="130"/>
      <c r="N93" s="130"/>
    </row>
    <row r="94" spans="1:14" ht="62.25" customHeight="1" x14ac:dyDescent="0.25">
      <c r="A94" s="124" t="s">
        <v>384</v>
      </c>
      <c r="B94" s="118" t="s">
        <v>20</v>
      </c>
      <c r="C94" s="117" t="s">
        <v>455</v>
      </c>
      <c r="D94" s="118" t="s">
        <v>139</v>
      </c>
      <c r="E94" s="119" t="s">
        <v>140</v>
      </c>
      <c r="F94" s="118" t="s">
        <v>456</v>
      </c>
      <c r="G94" s="118" t="s">
        <v>417</v>
      </c>
      <c r="H94" s="118">
        <v>306982910</v>
      </c>
      <c r="I94" s="118" t="s">
        <v>216</v>
      </c>
      <c r="J94" s="118">
        <v>20</v>
      </c>
      <c r="K94" s="118">
        <v>193320</v>
      </c>
      <c r="L94" s="118">
        <v>193</v>
      </c>
      <c r="M94" s="130"/>
      <c r="N94" s="130"/>
    </row>
    <row r="95" spans="1:14" ht="62.25" customHeight="1" x14ac:dyDescent="0.25">
      <c r="A95" s="124" t="s">
        <v>385</v>
      </c>
      <c r="B95" s="118" t="s">
        <v>20</v>
      </c>
      <c r="C95" s="117" t="s">
        <v>224</v>
      </c>
      <c r="D95" s="118" t="s">
        <v>139</v>
      </c>
      <c r="E95" s="119" t="s">
        <v>222</v>
      </c>
      <c r="F95" s="118" t="s">
        <v>457</v>
      </c>
      <c r="G95" s="118" t="s">
        <v>424</v>
      </c>
      <c r="H95" s="118">
        <v>31110840211264</v>
      </c>
      <c r="I95" s="118" t="s">
        <v>345</v>
      </c>
      <c r="J95" s="118">
        <v>1</v>
      </c>
      <c r="K95" s="118">
        <v>2845000</v>
      </c>
      <c r="L95" s="118">
        <v>2845</v>
      </c>
      <c r="M95" s="130"/>
      <c r="N95" s="130"/>
    </row>
    <row r="96" spans="1:14" ht="62.25" customHeight="1" x14ac:dyDescent="0.25">
      <c r="A96" s="124" t="s">
        <v>386</v>
      </c>
      <c r="B96" s="118" t="s">
        <v>20</v>
      </c>
      <c r="C96" s="117" t="s">
        <v>232</v>
      </c>
      <c r="D96" s="118" t="s">
        <v>139</v>
      </c>
      <c r="E96" s="119" t="s">
        <v>138</v>
      </c>
      <c r="F96" s="118" t="s">
        <v>459</v>
      </c>
      <c r="G96" s="118" t="s">
        <v>458</v>
      </c>
      <c r="H96" s="118">
        <v>204008842</v>
      </c>
      <c r="I96" s="118" t="s">
        <v>235</v>
      </c>
      <c r="J96" s="118">
        <v>1472</v>
      </c>
      <c r="K96" s="118">
        <v>4121600</v>
      </c>
      <c r="L96" s="118">
        <v>4121</v>
      </c>
      <c r="M96" s="130"/>
      <c r="N96" s="130"/>
    </row>
    <row r="97" spans="1:14" ht="62.25" customHeight="1" x14ac:dyDescent="0.25">
      <c r="A97" s="124" t="s">
        <v>387</v>
      </c>
      <c r="B97" s="118" t="s">
        <v>20</v>
      </c>
      <c r="C97" s="117" t="s">
        <v>245</v>
      </c>
      <c r="D97" s="118" t="s">
        <v>139</v>
      </c>
      <c r="E97" s="119" t="s">
        <v>138</v>
      </c>
      <c r="F97" s="118" t="s">
        <v>460</v>
      </c>
      <c r="G97" s="118" t="s">
        <v>246</v>
      </c>
      <c r="H97" s="118">
        <v>308120160</v>
      </c>
      <c r="I97" s="118" t="s">
        <v>345</v>
      </c>
      <c r="J97" s="118">
        <v>9</v>
      </c>
      <c r="K97" s="118">
        <v>256500000</v>
      </c>
      <c r="L97" s="118">
        <v>256500</v>
      </c>
      <c r="M97" s="130"/>
      <c r="N97" s="130"/>
    </row>
    <row r="98" spans="1:14" ht="62.25" customHeight="1" x14ac:dyDescent="0.25">
      <c r="A98" s="124" t="s">
        <v>388</v>
      </c>
      <c r="B98" s="118" t="s">
        <v>20</v>
      </c>
      <c r="C98" s="117" t="s">
        <v>281</v>
      </c>
      <c r="D98" s="118" t="s">
        <v>139</v>
      </c>
      <c r="E98" s="119" t="s">
        <v>138</v>
      </c>
      <c r="F98" s="118" t="s">
        <v>461</v>
      </c>
      <c r="G98" s="118" t="s">
        <v>462</v>
      </c>
      <c r="H98" s="118">
        <v>305638965</v>
      </c>
      <c r="I98" s="118" t="s">
        <v>345</v>
      </c>
      <c r="J98" s="118">
        <v>8</v>
      </c>
      <c r="K98" s="118">
        <v>450000000</v>
      </c>
      <c r="L98" s="118">
        <v>450000</v>
      </c>
      <c r="M98" s="130"/>
      <c r="N98" s="130"/>
    </row>
    <row r="99" spans="1:14" ht="62.25" customHeight="1" x14ac:dyDescent="0.25">
      <c r="A99" s="124" t="s">
        <v>389</v>
      </c>
      <c r="B99" s="118" t="s">
        <v>20</v>
      </c>
      <c r="C99" s="117" t="s">
        <v>251</v>
      </c>
      <c r="D99" s="118" t="s">
        <v>139</v>
      </c>
      <c r="E99" s="119" t="s">
        <v>138</v>
      </c>
      <c r="F99" s="118" t="s">
        <v>463</v>
      </c>
      <c r="G99" s="118" t="s">
        <v>253</v>
      </c>
      <c r="H99" s="118">
        <v>304938624</v>
      </c>
      <c r="I99" s="118" t="s">
        <v>235</v>
      </c>
      <c r="J99" s="118">
        <v>57</v>
      </c>
      <c r="K99" s="118">
        <v>2916975</v>
      </c>
      <c r="L99" s="118">
        <v>2917</v>
      </c>
      <c r="M99" s="130"/>
      <c r="N99" s="130"/>
    </row>
    <row r="100" spans="1:14" ht="62.25" customHeight="1" x14ac:dyDescent="0.25">
      <c r="A100" s="124" t="s">
        <v>390</v>
      </c>
      <c r="B100" s="118" t="s">
        <v>20</v>
      </c>
      <c r="C100" s="117" t="s">
        <v>464</v>
      </c>
      <c r="D100" s="118" t="s">
        <v>139</v>
      </c>
      <c r="E100" s="119" t="s">
        <v>140</v>
      </c>
      <c r="F100" s="118" t="s">
        <v>465</v>
      </c>
      <c r="G100" s="118" t="s">
        <v>466</v>
      </c>
      <c r="H100" s="118">
        <v>306873681</v>
      </c>
      <c r="I100" s="118" t="s">
        <v>216</v>
      </c>
      <c r="J100" s="118">
        <v>1</v>
      </c>
      <c r="K100" s="118">
        <v>955000</v>
      </c>
      <c r="L100" s="118">
        <v>955</v>
      </c>
      <c r="M100" s="130"/>
      <c r="N100" s="130"/>
    </row>
    <row r="101" spans="1:14" ht="62.25" customHeight="1" x14ac:dyDescent="0.25">
      <c r="A101" s="124" t="s">
        <v>391</v>
      </c>
      <c r="B101" s="118" t="s">
        <v>20</v>
      </c>
      <c r="C101" s="117" t="s">
        <v>467</v>
      </c>
      <c r="D101" s="118" t="s">
        <v>139</v>
      </c>
      <c r="E101" s="119" t="s">
        <v>140</v>
      </c>
      <c r="F101" s="118" t="s">
        <v>468</v>
      </c>
      <c r="G101" s="118" t="s">
        <v>469</v>
      </c>
      <c r="H101" s="118">
        <v>303055063</v>
      </c>
      <c r="I101" s="118" t="s">
        <v>335</v>
      </c>
      <c r="J101" s="118">
        <v>38</v>
      </c>
      <c r="K101" s="118">
        <v>2119450</v>
      </c>
      <c r="L101" s="118">
        <v>2119</v>
      </c>
      <c r="M101" s="130"/>
      <c r="N101" s="130"/>
    </row>
    <row r="102" spans="1:14" ht="62.25" customHeight="1" x14ac:dyDescent="0.25">
      <c r="A102" s="124" t="s">
        <v>392</v>
      </c>
      <c r="B102" s="118" t="s">
        <v>20</v>
      </c>
      <c r="C102" s="117" t="s">
        <v>470</v>
      </c>
      <c r="D102" s="118" t="s">
        <v>139</v>
      </c>
      <c r="E102" s="119" t="s">
        <v>140</v>
      </c>
      <c r="F102" s="118" t="s">
        <v>471</v>
      </c>
      <c r="G102" s="118" t="s">
        <v>472</v>
      </c>
      <c r="H102" s="118">
        <v>309390284</v>
      </c>
      <c r="I102" s="118" t="s">
        <v>409</v>
      </c>
      <c r="J102" s="118">
        <v>100</v>
      </c>
      <c r="K102" s="118">
        <v>1111100</v>
      </c>
      <c r="L102" s="118">
        <v>1111</v>
      </c>
      <c r="M102" s="130"/>
      <c r="N102" s="130"/>
    </row>
    <row r="103" spans="1:14" ht="62.25" customHeight="1" x14ac:dyDescent="0.25">
      <c r="A103" s="124" t="s">
        <v>393</v>
      </c>
      <c r="B103" s="118" t="s">
        <v>20</v>
      </c>
      <c r="C103" s="117" t="s">
        <v>473</v>
      </c>
      <c r="D103" s="118" t="s">
        <v>139</v>
      </c>
      <c r="E103" s="119" t="s">
        <v>138</v>
      </c>
      <c r="F103" s="118" t="s">
        <v>474</v>
      </c>
      <c r="G103" s="118" t="s">
        <v>475</v>
      </c>
      <c r="H103" s="118">
        <v>205091876</v>
      </c>
      <c r="I103" s="118" t="s">
        <v>345</v>
      </c>
      <c r="J103" s="118">
        <v>4</v>
      </c>
      <c r="K103" s="118">
        <v>672000</v>
      </c>
      <c r="L103" s="118">
        <v>672</v>
      </c>
      <c r="M103" s="130"/>
      <c r="N103" s="130"/>
    </row>
    <row r="104" spans="1:14" ht="62.25" customHeight="1" x14ac:dyDescent="0.25">
      <c r="A104" s="124" t="s">
        <v>394</v>
      </c>
      <c r="B104" s="118" t="s">
        <v>20</v>
      </c>
      <c r="C104" s="117" t="s">
        <v>257</v>
      </c>
      <c r="D104" s="118" t="s">
        <v>139</v>
      </c>
      <c r="E104" s="119" t="s">
        <v>217</v>
      </c>
      <c r="F104" s="118" t="s">
        <v>476</v>
      </c>
      <c r="G104" s="118" t="s">
        <v>348</v>
      </c>
      <c r="H104" s="118">
        <v>201678867</v>
      </c>
      <c r="I104" s="118" t="s">
        <v>477</v>
      </c>
      <c r="J104" s="118">
        <v>206500</v>
      </c>
      <c r="K104" s="118">
        <v>92925000</v>
      </c>
      <c r="L104" s="118">
        <v>92925</v>
      </c>
      <c r="M104" s="130"/>
      <c r="N104" s="130"/>
    </row>
    <row r="105" spans="1:14" ht="62.25" customHeight="1" x14ac:dyDescent="0.25">
      <c r="A105" s="124" t="s">
        <v>395</v>
      </c>
      <c r="B105" s="118" t="s">
        <v>20</v>
      </c>
      <c r="C105" s="117" t="s">
        <v>478</v>
      </c>
      <c r="D105" s="118" t="s">
        <v>139</v>
      </c>
      <c r="E105" s="119" t="s">
        <v>140</v>
      </c>
      <c r="F105" s="118" t="s">
        <v>479</v>
      </c>
      <c r="G105" s="118" t="s">
        <v>480</v>
      </c>
      <c r="H105" s="118">
        <v>308502373</v>
      </c>
      <c r="I105" s="118" t="s">
        <v>216</v>
      </c>
      <c r="J105" s="118">
        <v>2</v>
      </c>
      <c r="K105" s="118">
        <v>94850</v>
      </c>
      <c r="L105" s="118">
        <v>95</v>
      </c>
      <c r="M105" s="130"/>
      <c r="N105" s="130"/>
    </row>
    <row r="106" spans="1:14" ht="56.25" x14ac:dyDescent="0.25">
      <c r="A106" s="124" t="s">
        <v>396</v>
      </c>
      <c r="B106" s="118" t="s">
        <v>20</v>
      </c>
      <c r="C106" s="117" t="s">
        <v>481</v>
      </c>
      <c r="D106" s="118" t="s">
        <v>139</v>
      </c>
      <c r="E106" s="119" t="s">
        <v>140</v>
      </c>
      <c r="F106" s="118" t="s">
        <v>482</v>
      </c>
      <c r="G106" s="118" t="s">
        <v>483</v>
      </c>
      <c r="H106" s="118">
        <v>306020414</v>
      </c>
      <c r="I106" s="118" t="s">
        <v>216</v>
      </c>
      <c r="J106" s="118">
        <v>2</v>
      </c>
      <c r="K106" s="118">
        <v>498222</v>
      </c>
      <c r="L106" s="118">
        <v>498</v>
      </c>
      <c r="M106" s="131"/>
      <c r="N106" s="131"/>
    </row>
    <row r="107" spans="1:14" ht="62.25" customHeight="1" x14ac:dyDescent="0.25">
      <c r="A107" s="124" t="s">
        <v>397</v>
      </c>
      <c r="B107" s="118" t="s">
        <v>20</v>
      </c>
      <c r="C107" s="117" t="s">
        <v>484</v>
      </c>
      <c r="D107" s="118" t="s">
        <v>139</v>
      </c>
      <c r="E107" s="119" t="s">
        <v>217</v>
      </c>
      <c r="F107" s="118" t="s">
        <v>485</v>
      </c>
      <c r="G107" s="118" t="s">
        <v>486</v>
      </c>
      <c r="H107" s="118">
        <v>202472894</v>
      </c>
      <c r="I107" s="118" t="s">
        <v>345</v>
      </c>
      <c r="J107" s="118">
        <v>21</v>
      </c>
      <c r="K107" s="118">
        <v>4400000</v>
      </c>
      <c r="L107" s="118">
        <v>4400</v>
      </c>
    </row>
    <row r="108" spans="1:14" ht="62.25" customHeight="1" x14ac:dyDescent="0.25">
      <c r="A108" s="124" t="s">
        <v>398</v>
      </c>
      <c r="B108" s="118" t="s">
        <v>20</v>
      </c>
      <c r="C108" s="117" t="s">
        <v>487</v>
      </c>
      <c r="D108" s="118" t="s">
        <v>139</v>
      </c>
      <c r="E108" s="119" t="s">
        <v>140</v>
      </c>
      <c r="F108" s="118" t="s">
        <v>488</v>
      </c>
      <c r="G108" s="118" t="s">
        <v>489</v>
      </c>
      <c r="H108" s="118">
        <v>308921059</v>
      </c>
      <c r="I108" s="118" t="s">
        <v>216</v>
      </c>
      <c r="J108" s="118">
        <v>8</v>
      </c>
      <c r="K108" s="118">
        <v>360000</v>
      </c>
      <c r="L108" s="118">
        <v>360</v>
      </c>
    </row>
    <row r="109" spans="1:14" ht="62.25" customHeight="1" x14ac:dyDescent="0.25">
      <c r="A109" s="124" t="s">
        <v>399</v>
      </c>
      <c r="B109" s="118" t="s">
        <v>20</v>
      </c>
      <c r="C109" s="117" t="s">
        <v>490</v>
      </c>
      <c r="D109" s="118" t="s">
        <v>139</v>
      </c>
      <c r="E109" s="119" t="s">
        <v>140</v>
      </c>
      <c r="F109" s="118" t="s">
        <v>491</v>
      </c>
      <c r="G109" s="118" t="s">
        <v>492</v>
      </c>
      <c r="H109" s="118">
        <v>305975326</v>
      </c>
      <c r="I109" s="118" t="s">
        <v>405</v>
      </c>
      <c r="J109" s="118">
        <v>15</v>
      </c>
      <c r="K109" s="118">
        <v>8355000</v>
      </c>
      <c r="L109" s="118">
        <v>8355</v>
      </c>
    </row>
    <row r="110" spans="1:14" ht="62.25" customHeight="1" x14ac:dyDescent="0.25">
      <c r="A110" s="124" t="s">
        <v>400</v>
      </c>
      <c r="B110" s="118" t="s">
        <v>20</v>
      </c>
      <c r="C110" s="117" t="s">
        <v>493</v>
      </c>
      <c r="D110" s="118" t="s">
        <v>139</v>
      </c>
      <c r="E110" s="119" t="s">
        <v>217</v>
      </c>
      <c r="F110" s="118" t="s">
        <v>494</v>
      </c>
      <c r="G110" s="118" t="s">
        <v>462</v>
      </c>
      <c r="H110" s="118">
        <v>305638965</v>
      </c>
      <c r="I110" s="118" t="s">
        <v>345</v>
      </c>
      <c r="J110" s="118">
        <v>16</v>
      </c>
      <c r="K110" s="118">
        <v>8550000</v>
      </c>
      <c r="L110" s="118">
        <v>8550</v>
      </c>
    </row>
    <row r="111" spans="1:14" ht="62.25" customHeight="1" x14ac:dyDescent="0.25">
      <c r="A111" s="124" t="s">
        <v>401</v>
      </c>
      <c r="B111" s="118" t="s">
        <v>20</v>
      </c>
      <c r="C111" s="117" t="s">
        <v>495</v>
      </c>
      <c r="D111" s="118" t="s">
        <v>139</v>
      </c>
      <c r="E111" s="119" t="s">
        <v>140</v>
      </c>
      <c r="F111" s="118" t="s">
        <v>496</v>
      </c>
      <c r="G111" s="118" t="s">
        <v>325</v>
      </c>
      <c r="H111" s="118">
        <v>306089114</v>
      </c>
      <c r="I111" s="118" t="s">
        <v>335</v>
      </c>
      <c r="J111" s="118">
        <v>29</v>
      </c>
      <c r="K111" s="118">
        <v>1479000</v>
      </c>
      <c r="L111" s="118">
        <v>1479</v>
      </c>
    </row>
    <row r="112" spans="1:14" ht="62.25" customHeight="1" x14ac:dyDescent="0.25">
      <c r="A112" s="124" t="s">
        <v>575</v>
      </c>
      <c r="B112" s="118" t="s">
        <v>20</v>
      </c>
      <c r="C112" s="117" t="s">
        <v>227</v>
      </c>
      <c r="D112" s="118" t="s">
        <v>139</v>
      </c>
      <c r="E112" s="119" t="s">
        <v>138</v>
      </c>
      <c r="F112" s="118" t="s">
        <v>497</v>
      </c>
      <c r="G112" s="118" t="s">
        <v>239</v>
      </c>
      <c r="H112" s="118">
        <v>203366731</v>
      </c>
      <c r="I112" s="118" t="s">
        <v>345</v>
      </c>
      <c r="J112" s="118">
        <v>9</v>
      </c>
      <c r="K112" s="118">
        <v>3381000</v>
      </c>
      <c r="L112" s="118">
        <v>3381</v>
      </c>
    </row>
    <row r="113" spans="1:14" ht="62.25" customHeight="1" x14ac:dyDescent="0.25">
      <c r="A113" s="124" t="s">
        <v>576</v>
      </c>
      <c r="B113" s="118" t="s">
        <v>20</v>
      </c>
      <c r="C113" s="117" t="s">
        <v>224</v>
      </c>
      <c r="D113" s="118" t="s">
        <v>139</v>
      </c>
      <c r="E113" s="119" t="s">
        <v>222</v>
      </c>
      <c r="F113" s="118" t="s">
        <v>498</v>
      </c>
      <c r="G113" s="118" t="s">
        <v>424</v>
      </c>
      <c r="H113" s="118">
        <v>31110840211264</v>
      </c>
      <c r="I113" s="118" t="s">
        <v>345</v>
      </c>
      <c r="J113" s="118">
        <v>1</v>
      </c>
      <c r="K113" s="118">
        <v>2054000</v>
      </c>
      <c r="L113" s="118">
        <v>2054</v>
      </c>
    </row>
    <row r="114" spans="1:14" ht="62.25" customHeight="1" x14ac:dyDescent="0.25">
      <c r="A114" s="124" t="s">
        <v>577</v>
      </c>
      <c r="B114" s="118" t="s">
        <v>20</v>
      </c>
      <c r="C114" s="117" t="s">
        <v>499</v>
      </c>
      <c r="D114" s="118" t="s">
        <v>139</v>
      </c>
      <c r="E114" s="119" t="s">
        <v>140</v>
      </c>
      <c r="F114" s="118" t="s">
        <v>500</v>
      </c>
      <c r="G114" s="118" t="s">
        <v>501</v>
      </c>
      <c r="H114" s="118">
        <v>306838035</v>
      </c>
      <c r="I114" s="118" t="s">
        <v>216</v>
      </c>
      <c r="J114" s="118">
        <v>50</v>
      </c>
      <c r="K114" s="118">
        <v>3400000</v>
      </c>
      <c r="L114" s="118">
        <v>3400</v>
      </c>
    </row>
    <row r="115" spans="1:14" ht="62.25" customHeight="1" x14ac:dyDescent="0.25">
      <c r="A115" s="124" t="s">
        <v>578</v>
      </c>
      <c r="B115" s="118" t="s">
        <v>20</v>
      </c>
      <c r="C115" s="117" t="s">
        <v>502</v>
      </c>
      <c r="D115" s="118" t="s">
        <v>139</v>
      </c>
      <c r="E115" s="119" t="s">
        <v>138</v>
      </c>
      <c r="F115" s="118" t="s">
        <v>503</v>
      </c>
      <c r="G115" s="118" t="s">
        <v>504</v>
      </c>
      <c r="H115" s="118">
        <v>300472766</v>
      </c>
      <c r="I115" s="118" t="s">
        <v>235</v>
      </c>
      <c r="J115" s="118">
        <v>10100</v>
      </c>
      <c r="K115" s="118">
        <v>6940000</v>
      </c>
      <c r="L115" s="118">
        <v>6940</v>
      </c>
    </row>
    <row r="116" spans="1:14" ht="91.5" customHeight="1" x14ac:dyDescent="0.25">
      <c r="A116" s="124" t="s">
        <v>579</v>
      </c>
      <c r="B116" s="118" t="s">
        <v>20</v>
      </c>
      <c r="C116" s="117" t="s">
        <v>353</v>
      </c>
      <c r="D116" s="118" t="s">
        <v>139</v>
      </c>
      <c r="E116" s="119" t="s">
        <v>140</v>
      </c>
      <c r="F116" s="118" t="s">
        <v>505</v>
      </c>
      <c r="G116" s="118" t="s">
        <v>273</v>
      </c>
      <c r="H116" s="118">
        <v>305437796</v>
      </c>
      <c r="I116" s="118" t="s">
        <v>216</v>
      </c>
      <c r="J116" s="118">
        <v>150</v>
      </c>
      <c r="K116" s="118">
        <v>184500</v>
      </c>
      <c r="L116" s="118">
        <v>184</v>
      </c>
    </row>
    <row r="117" spans="1:14" ht="62.25" customHeight="1" x14ac:dyDescent="0.25">
      <c r="A117" s="124" t="s">
        <v>580</v>
      </c>
      <c r="B117" s="118" t="s">
        <v>20</v>
      </c>
      <c r="C117" s="117" t="s">
        <v>506</v>
      </c>
      <c r="D117" s="118" t="s">
        <v>139</v>
      </c>
      <c r="E117" s="119" t="s">
        <v>140</v>
      </c>
      <c r="F117" s="118" t="s">
        <v>507</v>
      </c>
      <c r="G117" s="118" t="s">
        <v>508</v>
      </c>
      <c r="H117" s="118">
        <v>307112203</v>
      </c>
      <c r="I117" s="118" t="s">
        <v>216</v>
      </c>
      <c r="J117" s="118">
        <v>10</v>
      </c>
      <c r="K117" s="118">
        <v>300000</v>
      </c>
      <c r="L117" s="118">
        <v>300</v>
      </c>
    </row>
    <row r="118" spans="1:14" ht="62.25" customHeight="1" x14ac:dyDescent="0.25">
      <c r="A118" s="124" t="s">
        <v>581</v>
      </c>
      <c r="B118" s="118" t="s">
        <v>20</v>
      </c>
      <c r="C118" s="117" t="s">
        <v>509</v>
      </c>
      <c r="D118" s="118" t="s">
        <v>139</v>
      </c>
      <c r="E118" s="119" t="s">
        <v>140</v>
      </c>
      <c r="F118" s="118" t="s">
        <v>510</v>
      </c>
      <c r="G118" s="118" t="s">
        <v>511</v>
      </c>
      <c r="H118" s="118">
        <v>31509731230048</v>
      </c>
      <c r="I118" s="118" t="s">
        <v>216</v>
      </c>
      <c r="J118" s="118">
        <v>50</v>
      </c>
      <c r="K118" s="118">
        <v>210000</v>
      </c>
      <c r="L118" s="118">
        <v>210</v>
      </c>
    </row>
    <row r="119" spans="1:14" ht="80.25" customHeight="1" x14ac:dyDescent="0.25">
      <c r="A119" s="124" t="s">
        <v>582</v>
      </c>
      <c r="B119" s="118" t="s">
        <v>20</v>
      </c>
      <c r="C119" s="117" t="s">
        <v>437</v>
      </c>
      <c r="D119" s="118" t="s">
        <v>139</v>
      </c>
      <c r="E119" s="119" t="s">
        <v>140</v>
      </c>
      <c r="F119" s="118" t="s">
        <v>512</v>
      </c>
      <c r="G119" s="118" t="s">
        <v>513</v>
      </c>
      <c r="H119" s="118">
        <v>308509814</v>
      </c>
      <c r="I119" s="118" t="s">
        <v>409</v>
      </c>
      <c r="J119" s="118">
        <v>50</v>
      </c>
      <c r="K119" s="118">
        <v>230000</v>
      </c>
      <c r="L119" s="118">
        <v>230</v>
      </c>
    </row>
    <row r="120" spans="1:14" ht="62.25" customHeight="1" x14ac:dyDescent="0.25">
      <c r="A120" s="124" t="s">
        <v>583</v>
      </c>
      <c r="B120" s="118" t="s">
        <v>20</v>
      </c>
      <c r="C120" s="117" t="s">
        <v>514</v>
      </c>
      <c r="D120" s="118" t="s">
        <v>139</v>
      </c>
      <c r="E120" s="119" t="s">
        <v>140</v>
      </c>
      <c r="F120" s="118" t="s">
        <v>515</v>
      </c>
      <c r="G120" s="118" t="s">
        <v>516</v>
      </c>
      <c r="H120" s="118">
        <v>308868400</v>
      </c>
      <c r="I120" s="118" t="s">
        <v>216</v>
      </c>
      <c r="J120" s="118">
        <v>6</v>
      </c>
      <c r="K120" s="118">
        <v>612612</v>
      </c>
      <c r="L120" s="118">
        <v>612</v>
      </c>
    </row>
    <row r="121" spans="1:14" ht="62.25" customHeight="1" x14ac:dyDescent="0.25">
      <c r="A121" s="124" t="s">
        <v>584</v>
      </c>
      <c r="B121" s="118" t="s">
        <v>20</v>
      </c>
      <c r="C121" s="117" t="s">
        <v>517</v>
      </c>
      <c r="D121" s="118" t="s">
        <v>139</v>
      </c>
      <c r="E121" s="119" t="s">
        <v>140</v>
      </c>
      <c r="F121" s="118" t="s">
        <v>518</v>
      </c>
      <c r="G121" s="118" t="s">
        <v>519</v>
      </c>
      <c r="H121" s="118">
        <v>31403902940061</v>
      </c>
      <c r="I121" s="118" t="s">
        <v>216</v>
      </c>
      <c r="J121" s="118">
        <v>4</v>
      </c>
      <c r="K121" s="118">
        <v>560000</v>
      </c>
      <c r="L121" s="118">
        <v>560</v>
      </c>
    </row>
    <row r="122" spans="1:14" ht="62.25" customHeight="1" x14ac:dyDescent="0.25">
      <c r="A122" s="124" t="s">
        <v>585</v>
      </c>
      <c r="B122" s="118" t="s">
        <v>20</v>
      </c>
      <c r="C122" s="117" t="s">
        <v>520</v>
      </c>
      <c r="D122" s="118" t="s">
        <v>139</v>
      </c>
      <c r="E122" s="119" t="s">
        <v>140</v>
      </c>
      <c r="F122" s="118" t="s">
        <v>521</v>
      </c>
      <c r="G122" s="118" t="s">
        <v>522</v>
      </c>
      <c r="H122" s="118">
        <v>305678814</v>
      </c>
      <c r="I122" s="118" t="s">
        <v>216</v>
      </c>
      <c r="J122" s="118">
        <v>1</v>
      </c>
      <c r="K122" s="118">
        <v>705000</v>
      </c>
      <c r="L122" s="118">
        <v>705</v>
      </c>
    </row>
    <row r="123" spans="1:14" ht="29.25" customHeight="1" x14ac:dyDescent="0.25">
      <c r="A123" s="132"/>
      <c r="B123" s="133"/>
      <c r="C123" s="134"/>
      <c r="D123" s="133"/>
      <c r="E123" s="135"/>
      <c r="F123" s="133"/>
      <c r="G123" s="133"/>
      <c r="H123" s="133"/>
      <c r="I123" s="133"/>
      <c r="J123" s="133"/>
      <c r="K123" s="133"/>
      <c r="L123" s="133"/>
      <c r="M123" s="130"/>
      <c r="N123" s="130"/>
    </row>
    <row r="124" spans="1:14" ht="62.25" customHeight="1" x14ac:dyDescent="0.25">
      <c r="A124" s="124" t="s">
        <v>596</v>
      </c>
      <c r="B124" s="118" t="s">
        <v>20</v>
      </c>
      <c r="C124" s="117" t="s">
        <v>346</v>
      </c>
      <c r="D124" s="118" t="s">
        <v>137</v>
      </c>
      <c r="E124" s="119" t="s">
        <v>138</v>
      </c>
      <c r="F124" s="118" t="s">
        <v>523</v>
      </c>
      <c r="G124" s="118" t="s">
        <v>258</v>
      </c>
      <c r="H124" s="118">
        <v>201678867</v>
      </c>
      <c r="I124" s="118" t="s">
        <v>349</v>
      </c>
      <c r="J124" s="118">
        <v>122</v>
      </c>
      <c r="K124" s="118">
        <v>19885701</v>
      </c>
      <c r="L124" s="118">
        <v>19885</v>
      </c>
      <c r="M124" s="130"/>
      <c r="N124" s="130"/>
    </row>
    <row r="125" spans="1:14" ht="62.25" customHeight="1" x14ac:dyDescent="0.25">
      <c r="A125" s="124" t="s">
        <v>597</v>
      </c>
      <c r="B125" s="118" t="s">
        <v>20</v>
      </c>
      <c r="C125" s="117" t="s">
        <v>524</v>
      </c>
      <c r="D125" s="118" t="s">
        <v>137</v>
      </c>
      <c r="E125" s="119" t="s">
        <v>217</v>
      </c>
      <c r="F125" s="118" t="s">
        <v>525</v>
      </c>
      <c r="G125" s="118" t="s">
        <v>526</v>
      </c>
      <c r="H125" s="118">
        <v>200833833</v>
      </c>
      <c r="I125" s="118" t="s">
        <v>216</v>
      </c>
      <c r="J125" s="118">
        <v>165</v>
      </c>
      <c r="K125" s="118">
        <v>990000</v>
      </c>
      <c r="L125" s="118">
        <v>990</v>
      </c>
      <c r="M125" s="130"/>
      <c r="N125" s="130"/>
    </row>
    <row r="126" spans="1:14" ht="62.25" customHeight="1" x14ac:dyDescent="0.25">
      <c r="A126" s="124" t="s">
        <v>598</v>
      </c>
      <c r="B126" s="118" t="s">
        <v>20</v>
      </c>
      <c r="C126" s="117" t="s">
        <v>262</v>
      </c>
      <c r="D126" s="118" t="s">
        <v>137</v>
      </c>
      <c r="E126" s="119" t="s">
        <v>138</v>
      </c>
      <c r="F126" s="118" t="s">
        <v>527</v>
      </c>
      <c r="G126" s="118" t="s">
        <v>282</v>
      </c>
      <c r="H126" s="118">
        <v>305638965</v>
      </c>
      <c r="I126" s="118" t="s">
        <v>345</v>
      </c>
      <c r="J126" s="118">
        <v>1</v>
      </c>
      <c r="K126" s="118">
        <v>70000000</v>
      </c>
      <c r="L126" s="118">
        <v>70000</v>
      </c>
      <c r="M126" s="130"/>
      <c r="N126" s="130"/>
    </row>
    <row r="127" spans="1:14" ht="62.25" customHeight="1" x14ac:dyDescent="0.25">
      <c r="A127" s="124" t="s">
        <v>599</v>
      </c>
      <c r="B127" s="118" t="s">
        <v>20</v>
      </c>
      <c r="C127" s="117" t="s">
        <v>278</v>
      </c>
      <c r="D127" s="118" t="s">
        <v>137</v>
      </c>
      <c r="E127" s="119" t="s">
        <v>138</v>
      </c>
      <c r="F127" s="118" t="s">
        <v>528</v>
      </c>
      <c r="G127" s="118" t="s">
        <v>280</v>
      </c>
      <c r="H127" s="118">
        <v>207027936</v>
      </c>
      <c r="I127" s="118" t="s">
        <v>345</v>
      </c>
      <c r="J127" s="118">
        <v>10</v>
      </c>
      <c r="K127" s="118">
        <v>1450000</v>
      </c>
      <c r="L127" s="118">
        <v>1450</v>
      </c>
      <c r="M127" s="130"/>
      <c r="N127" s="130"/>
    </row>
    <row r="128" spans="1:14" ht="75" x14ac:dyDescent="0.25">
      <c r="A128" s="124" t="s">
        <v>600</v>
      </c>
      <c r="B128" s="118" t="s">
        <v>20</v>
      </c>
      <c r="C128" s="117" t="s">
        <v>303</v>
      </c>
      <c r="D128" s="118" t="s">
        <v>137</v>
      </c>
      <c r="E128" s="119" t="s">
        <v>138</v>
      </c>
      <c r="F128" s="118" t="s">
        <v>529</v>
      </c>
      <c r="G128" s="118" t="s">
        <v>530</v>
      </c>
      <c r="H128" s="118">
        <v>201304818</v>
      </c>
      <c r="I128" s="118" t="s">
        <v>216</v>
      </c>
      <c r="J128" s="118">
        <v>317</v>
      </c>
      <c r="K128" s="118">
        <v>31700000</v>
      </c>
      <c r="L128" s="118">
        <v>31700</v>
      </c>
      <c r="M128" s="130"/>
      <c r="N128" s="130"/>
    </row>
    <row r="129" spans="1:14" ht="62.25" customHeight="1" x14ac:dyDescent="0.25">
      <c r="A129" s="124" t="s">
        <v>601</v>
      </c>
      <c r="B129" s="118" t="s">
        <v>20</v>
      </c>
      <c r="C129" s="117" t="s">
        <v>531</v>
      </c>
      <c r="D129" s="118" t="s">
        <v>137</v>
      </c>
      <c r="E129" s="119" t="s">
        <v>140</v>
      </c>
      <c r="F129" s="118" t="s">
        <v>532</v>
      </c>
      <c r="G129" s="118" t="s">
        <v>533</v>
      </c>
      <c r="H129" s="118">
        <v>205101933</v>
      </c>
      <c r="I129" s="118" t="s">
        <v>216</v>
      </c>
      <c r="J129" s="118">
        <v>3000</v>
      </c>
      <c r="K129" s="118">
        <v>10800000</v>
      </c>
      <c r="L129" s="118">
        <v>10800</v>
      </c>
      <c r="M129" s="130"/>
      <c r="N129" s="130"/>
    </row>
    <row r="130" spans="1:14" ht="62.25" customHeight="1" x14ac:dyDescent="0.25">
      <c r="A130" s="124" t="s">
        <v>602</v>
      </c>
      <c r="B130" s="118" t="s">
        <v>20</v>
      </c>
      <c r="C130" s="117" t="s">
        <v>534</v>
      </c>
      <c r="D130" s="118" t="s">
        <v>137</v>
      </c>
      <c r="E130" s="119" t="s">
        <v>217</v>
      </c>
      <c r="F130" s="118" t="s">
        <v>536</v>
      </c>
      <c r="G130" s="118" t="s">
        <v>535</v>
      </c>
      <c r="H130" s="118">
        <v>303020732</v>
      </c>
      <c r="I130" s="118" t="s">
        <v>345</v>
      </c>
      <c r="J130" s="118">
        <v>5</v>
      </c>
      <c r="K130" s="118">
        <v>3000000</v>
      </c>
      <c r="L130" s="118">
        <v>3000</v>
      </c>
      <c r="M130" s="130"/>
      <c r="N130" s="130"/>
    </row>
    <row r="131" spans="1:14" ht="62.25" customHeight="1" x14ac:dyDescent="0.25">
      <c r="A131" s="124" t="s">
        <v>603</v>
      </c>
      <c r="B131" s="118" t="s">
        <v>20</v>
      </c>
      <c r="C131" s="117" t="s">
        <v>473</v>
      </c>
      <c r="D131" s="118" t="s">
        <v>137</v>
      </c>
      <c r="E131" s="119" t="s">
        <v>138</v>
      </c>
      <c r="F131" s="118" t="s">
        <v>537</v>
      </c>
      <c r="G131" s="118" t="s">
        <v>475</v>
      </c>
      <c r="H131" s="118">
        <v>205091876</v>
      </c>
      <c r="I131" s="118" t="s">
        <v>345</v>
      </c>
      <c r="J131" s="118">
        <v>7</v>
      </c>
      <c r="K131" s="118">
        <v>1176000</v>
      </c>
      <c r="L131" s="118">
        <v>1176</v>
      </c>
      <c r="M131" s="130"/>
      <c r="N131" s="130"/>
    </row>
    <row r="132" spans="1:14" ht="62.25" customHeight="1" x14ac:dyDescent="0.25">
      <c r="A132" s="124" t="s">
        <v>604</v>
      </c>
      <c r="B132" s="118" t="s">
        <v>20</v>
      </c>
      <c r="C132" s="117" t="s">
        <v>538</v>
      </c>
      <c r="D132" s="118" t="s">
        <v>137</v>
      </c>
      <c r="E132" s="119" t="s">
        <v>138</v>
      </c>
      <c r="F132" s="118" t="s">
        <v>539</v>
      </c>
      <c r="G132" s="118" t="s">
        <v>239</v>
      </c>
      <c r="H132" s="118">
        <v>203366731</v>
      </c>
      <c r="I132" s="118" t="s">
        <v>345</v>
      </c>
      <c r="J132" s="118">
        <v>5</v>
      </c>
      <c r="K132" s="118">
        <v>6128000</v>
      </c>
      <c r="L132" s="118">
        <v>6128</v>
      </c>
      <c r="M132" s="130"/>
      <c r="N132" s="130"/>
    </row>
    <row r="133" spans="1:14" ht="62.25" customHeight="1" x14ac:dyDescent="0.25">
      <c r="A133" s="124" t="s">
        <v>605</v>
      </c>
      <c r="B133" s="118" t="s">
        <v>20</v>
      </c>
      <c r="C133" s="117" t="s">
        <v>540</v>
      </c>
      <c r="D133" s="118" t="s">
        <v>137</v>
      </c>
      <c r="E133" s="119" t="s">
        <v>140</v>
      </c>
      <c r="F133" s="118" t="s">
        <v>541</v>
      </c>
      <c r="G133" s="118" t="s">
        <v>542</v>
      </c>
      <c r="H133" s="118">
        <v>202898940</v>
      </c>
      <c r="I133" s="118" t="s">
        <v>345</v>
      </c>
      <c r="J133" s="118">
        <v>500</v>
      </c>
      <c r="K133" s="118">
        <v>2070000</v>
      </c>
      <c r="L133" s="118">
        <v>2070</v>
      </c>
      <c r="M133" s="130"/>
      <c r="N133" s="130"/>
    </row>
    <row r="134" spans="1:14" ht="62.25" customHeight="1" x14ac:dyDescent="0.25">
      <c r="A134" s="124" t="s">
        <v>606</v>
      </c>
      <c r="B134" s="118" t="s">
        <v>20</v>
      </c>
      <c r="C134" s="117" t="s">
        <v>224</v>
      </c>
      <c r="D134" s="118" t="s">
        <v>137</v>
      </c>
      <c r="E134" s="119" t="s">
        <v>222</v>
      </c>
      <c r="F134" s="118" t="s">
        <v>543</v>
      </c>
      <c r="G134" s="118" t="s">
        <v>266</v>
      </c>
      <c r="H134" s="118">
        <v>31110840211264</v>
      </c>
      <c r="I134" s="118" t="s">
        <v>223</v>
      </c>
      <c r="J134" s="118">
        <v>1</v>
      </c>
      <c r="K134" s="118">
        <v>2062951</v>
      </c>
      <c r="L134" s="118">
        <v>2063</v>
      </c>
      <c r="M134" s="130"/>
      <c r="N134" s="130"/>
    </row>
    <row r="135" spans="1:14" ht="62.25" customHeight="1" x14ac:dyDescent="0.25">
      <c r="A135" s="124" t="s">
        <v>607</v>
      </c>
      <c r="B135" s="118" t="s">
        <v>20</v>
      </c>
      <c r="C135" s="117" t="s">
        <v>224</v>
      </c>
      <c r="D135" s="118" t="s">
        <v>137</v>
      </c>
      <c r="E135" s="119" t="s">
        <v>222</v>
      </c>
      <c r="F135" s="118" t="s">
        <v>544</v>
      </c>
      <c r="G135" s="118" t="s">
        <v>266</v>
      </c>
      <c r="H135" s="118">
        <v>31110840211264</v>
      </c>
      <c r="I135" s="118" t="s">
        <v>223</v>
      </c>
      <c r="J135" s="118">
        <v>1</v>
      </c>
      <c r="K135" s="118">
        <v>1785001</v>
      </c>
      <c r="L135" s="118">
        <v>1785</v>
      </c>
      <c r="M135" s="130"/>
      <c r="N135" s="130"/>
    </row>
    <row r="136" spans="1:14" ht="62.25" customHeight="1" x14ac:dyDescent="0.25">
      <c r="A136" s="124" t="s">
        <v>608</v>
      </c>
      <c r="B136" s="118" t="s">
        <v>20</v>
      </c>
      <c r="C136" s="117" t="s">
        <v>224</v>
      </c>
      <c r="D136" s="118" t="s">
        <v>137</v>
      </c>
      <c r="E136" s="119" t="s">
        <v>222</v>
      </c>
      <c r="F136" s="118" t="s">
        <v>545</v>
      </c>
      <c r="G136" s="118" t="s">
        <v>266</v>
      </c>
      <c r="H136" s="118">
        <v>31110840211264</v>
      </c>
      <c r="I136" s="118" t="s">
        <v>223</v>
      </c>
      <c r="J136" s="118">
        <v>1</v>
      </c>
      <c r="K136" s="118">
        <v>684251</v>
      </c>
      <c r="L136" s="118">
        <v>684</v>
      </c>
      <c r="M136" s="130"/>
      <c r="N136" s="130"/>
    </row>
    <row r="137" spans="1:14" ht="62.25" customHeight="1" x14ac:dyDescent="0.25">
      <c r="A137" s="124" t="s">
        <v>609</v>
      </c>
      <c r="B137" s="118" t="s">
        <v>20</v>
      </c>
      <c r="C137" s="117" t="s">
        <v>224</v>
      </c>
      <c r="D137" s="118" t="s">
        <v>137</v>
      </c>
      <c r="E137" s="119" t="s">
        <v>222</v>
      </c>
      <c r="F137" s="118" t="s">
        <v>546</v>
      </c>
      <c r="G137" s="118" t="s">
        <v>266</v>
      </c>
      <c r="H137" s="118">
        <v>31110840211264</v>
      </c>
      <c r="I137" s="118" t="s">
        <v>223</v>
      </c>
      <c r="J137" s="118">
        <v>1</v>
      </c>
      <c r="K137" s="118">
        <v>684251</v>
      </c>
      <c r="L137" s="118">
        <v>684</v>
      </c>
      <c r="M137" s="130"/>
      <c r="N137" s="130"/>
    </row>
    <row r="138" spans="1:14" ht="62.25" customHeight="1" x14ac:dyDescent="0.25">
      <c r="A138" s="124" t="s">
        <v>610</v>
      </c>
      <c r="B138" s="118" t="s">
        <v>20</v>
      </c>
      <c r="C138" s="117" t="s">
        <v>224</v>
      </c>
      <c r="D138" s="118" t="s">
        <v>137</v>
      </c>
      <c r="E138" s="119" t="s">
        <v>222</v>
      </c>
      <c r="F138" s="118" t="s">
        <v>547</v>
      </c>
      <c r="G138" s="118" t="s">
        <v>266</v>
      </c>
      <c r="H138" s="118">
        <v>31110840211264</v>
      </c>
      <c r="I138" s="118" t="s">
        <v>223</v>
      </c>
      <c r="J138" s="118">
        <v>1</v>
      </c>
      <c r="K138" s="118">
        <v>1732301</v>
      </c>
      <c r="L138" s="118">
        <v>1732</v>
      </c>
      <c r="M138" s="130"/>
      <c r="N138" s="130"/>
    </row>
    <row r="139" spans="1:14" ht="78" customHeight="1" x14ac:dyDescent="0.25">
      <c r="A139" s="124" t="s">
        <v>611</v>
      </c>
      <c r="B139" s="118" t="s">
        <v>20</v>
      </c>
      <c r="C139" s="117" t="s">
        <v>303</v>
      </c>
      <c r="D139" s="118" t="s">
        <v>137</v>
      </c>
      <c r="E139" s="119" t="s">
        <v>140</v>
      </c>
      <c r="F139" s="118" t="s">
        <v>548</v>
      </c>
      <c r="G139" s="118" t="s">
        <v>305</v>
      </c>
      <c r="H139" s="118">
        <v>200936317</v>
      </c>
      <c r="I139" s="118" t="s">
        <v>216</v>
      </c>
      <c r="J139" s="118">
        <v>100</v>
      </c>
      <c r="K139" s="118">
        <v>5000000</v>
      </c>
      <c r="L139" s="118">
        <v>5000</v>
      </c>
      <c r="M139" s="130"/>
      <c r="N139" s="130"/>
    </row>
    <row r="140" spans="1:14" ht="62.25" customHeight="1" x14ac:dyDescent="0.25">
      <c r="A140" s="124" t="s">
        <v>612</v>
      </c>
      <c r="B140" s="118" t="s">
        <v>20</v>
      </c>
      <c r="C140" s="117" t="s">
        <v>531</v>
      </c>
      <c r="D140" s="118" t="s">
        <v>137</v>
      </c>
      <c r="E140" s="119" t="s">
        <v>140</v>
      </c>
      <c r="F140" s="118" t="s">
        <v>549</v>
      </c>
      <c r="G140" s="118" t="s">
        <v>533</v>
      </c>
      <c r="H140" s="118">
        <v>205101933</v>
      </c>
      <c r="I140" s="118" t="s">
        <v>216</v>
      </c>
      <c r="J140" s="118">
        <v>3000</v>
      </c>
      <c r="K140" s="118">
        <v>10800000</v>
      </c>
      <c r="L140" s="118">
        <v>10800</v>
      </c>
      <c r="M140" s="130"/>
      <c r="N140" s="130"/>
    </row>
    <row r="141" spans="1:14" ht="62.25" customHeight="1" x14ac:dyDescent="0.25">
      <c r="A141" s="124" t="s">
        <v>613</v>
      </c>
      <c r="B141" s="118" t="s">
        <v>20</v>
      </c>
      <c r="C141" s="117" t="s">
        <v>534</v>
      </c>
      <c r="D141" s="118" t="s">
        <v>137</v>
      </c>
      <c r="E141" s="119" t="s">
        <v>217</v>
      </c>
      <c r="F141" s="118" t="s">
        <v>550</v>
      </c>
      <c r="G141" s="118" t="s">
        <v>535</v>
      </c>
      <c r="H141" s="118">
        <v>303020732</v>
      </c>
      <c r="I141" s="118" t="s">
        <v>345</v>
      </c>
      <c r="J141" s="118">
        <v>5</v>
      </c>
      <c r="K141" s="118">
        <v>3000000</v>
      </c>
      <c r="L141" s="118">
        <v>3000</v>
      </c>
      <c r="M141" s="130"/>
      <c r="N141" s="130"/>
    </row>
    <row r="142" spans="1:14" ht="62.25" customHeight="1" x14ac:dyDescent="0.25">
      <c r="A142" s="124" t="s">
        <v>614</v>
      </c>
      <c r="B142" s="118" t="s">
        <v>20</v>
      </c>
      <c r="C142" s="117" t="s">
        <v>551</v>
      </c>
      <c r="D142" s="118" t="s">
        <v>137</v>
      </c>
      <c r="E142" s="119" t="s">
        <v>140</v>
      </c>
      <c r="F142" s="118" t="s">
        <v>552</v>
      </c>
      <c r="G142" s="118" t="s">
        <v>553</v>
      </c>
      <c r="H142" s="118">
        <v>205012940</v>
      </c>
      <c r="I142" s="118" t="s">
        <v>345</v>
      </c>
      <c r="J142" s="118">
        <v>1</v>
      </c>
      <c r="K142" s="118">
        <v>4999994</v>
      </c>
      <c r="L142" s="118">
        <v>4999</v>
      </c>
      <c r="M142" s="130"/>
      <c r="N142" s="130"/>
    </row>
    <row r="143" spans="1:14" ht="80.25" customHeight="1" x14ac:dyDescent="0.25">
      <c r="A143" s="124" t="s">
        <v>615</v>
      </c>
      <c r="B143" s="118" t="s">
        <v>20</v>
      </c>
      <c r="C143" s="117" t="s">
        <v>303</v>
      </c>
      <c r="D143" s="118" t="s">
        <v>137</v>
      </c>
      <c r="E143" s="119" t="s">
        <v>138</v>
      </c>
      <c r="F143" s="118" t="s">
        <v>554</v>
      </c>
      <c r="G143" s="118" t="s">
        <v>555</v>
      </c>
      <c r="H143" s="118">
        <v>305091217</v>
      </c>
      <c r="I143" s="118" t="s">
        <v>216</v>
      </c>
      <c r="J143" s="118">
        <v>50</v>
      </c>
      <c r="K143" s="118">
        <v>5000000</v>
      </c>
      <c r="L143" s="118">
        <v>5000</v>
      </c>
      <c r="M143" s="130"/>
      <c r="N143" s="130"/>
    </row>
    <row r="144" spans="1:14" ht="80.25" customHeight="1" x14ac:dyDescent="0.25">
      <c r="A144" s="124" t="s">
        <v>616</v>
      </c>
      <c r="B144" s="118" t="s">
        <v>20</v>
      </c>
      <c r="C144" s="117" t="s">
        <v>556</v>
      </c>
      <c r="D144" s="118" t="s">
        <v>137</v>
      </c>
      <c r="E144" s="119" t="s">
        <v>140</v>
      </c>
      <c r="F144" s="118" t="s">
        <v>557</v>
      </c>
      <c r="G144" s="118" t="s">
        <v>558</v>
      </c>
      <c r="H144" s="118">
        <v>205136865</v>
      </c>
      <c r="I144" s="118" t="s">
        <v>345</v>
      </c>
      <c r="J144" s="118">
        <v>1</v>
      </c>
      <c r="K144" s="118">
        <v>70844</v>
      </c>
      <c r="L144" s="118">
        <v>71</v>
      </c>
      <c r="M144" s="130"/>
      <c r="N144" s="130"/>
    </row>
    <row r="145" spans="1:14" ht="80.25" customHeight="1" x14ac:dyDescent="0.25">
      <c r="A145" s="124" t="s">
        <v>617</v>
      </c>
      <c r="B145" s="118" t="s">
        <v>20</v>
      </c>
      <c r="C145" s="117" t="s">
        <v>559</v>
      </c>
      <c r="D145" s="118" t="s">
        <v>137</v>
      </c>
      <c r="E145" s="119" t="s">
        <v>140</v>
      </c>
      <c r="F145" s="118" t="s">
        <v>560</v>
      </c>
      <c r="G145" s="118" t="s">
        <v>561</v>
      </c>
      <c r="H145" s="118">
        <v>300543954</v>
      </c>
      <c r="I145" s="118" t="s">
        <v>345</v>
      </c>
      <c r="J145" s="118">
        <v>147</v>
      </c>
      <c r="K145" s="118">
        <v>3601500</v>
      </c>
      <c r="L145" s="118">
        <v>3601</v>
      </c>
      <c r="M145" s="130"/>
      <c r="N145" s="130"/>
    </row>
    <row r="146" spans="1:14" ht="80.25" customHeight="1" x14ac:dyDescent="0.25">
      <c r="A146" s="124" t="s">
        <v>618</v>
      </c>
      <c r="B146" s="118" t="s">
        <v>20</v>
      </c>
      <c r="C146" s="117" t="s">
        <v>551</v>
      </c>
      <c r="D146" s="118" t="s">
        <v>137</v>
      </c>
      <c r="E146" s="119" t="s">
        <v>140</v>
      </c>
      <c r="F146" s="118" t="s">
        <v>562</v>
      </c>
      <c r="G146" s="118" t="s">
        <v>553</v>
      </c>
      <c r="H146" s="118">
        <v>205012940</v>
      </c>
      <c r="I146" s="118" t="s">
        <v>345</v>
      </c>
      <c r="J146" s="118">
        <v>1</v>
      </c>
      <c r="K146" s="118">
        <v>3995000</v>
      </c>
      <c r="L146" s="118">
        <v>3995</v>
      </c>
      <c r="M146" s="130"/>
      <c r="N146" s="130"/>
    </row>
    <row r="147" spans="1:14" ht="80.25" customHeight="1" x14ac:dyDescent="0.25">
      <c r="A147" s="124" t="s">
        <v>619</v>
      </c>
      <c r="B147" s="118" t="s">
        <v>20</v>
      </c>
      <c r="C147" s="117" t="s">
        <v>224</v>
      </c>
      <c r="D147" s="118" t="s">
        <v>137</v>
      </c>
      <c r="E147" s="119" t="s">
        <v>222</v>
      </c>
      <c r="F147" s="118" t="s">
        <v>563</v>
      </c>
      <c r="G147" s="118" t="s">
        <v>266</v>
      </c>
      <c r="H147" s="118">
        <v>31110840211264</v>
      </c>
      <c r="I147" s="118" t="s">
        <v>223</v>
      </c>
      <c r="J147" s="118">
        <v>1</v>
      </c>
      <c r="K147" s="118">
        <v>3417000</v>
      </c>
      <c r="L147" s="118">
        <v>3417</v>
      </c>
      <c r="M147" s="130"/>
      <c r="N147" s="130"/>
    </row>
    <row r="148" spans="1:14" ht="112.5" x14ac:dyDescent="0.25">
      <c r="A148" s="124" t="s">
        <v>620</v>
      </c>
      <c r="B148" s="118" t="s">
        <v>20</v>
      </c>
      <c r="C148" s="117" t="s">
        <v>564</v>
      </c>
      <c r="D148" s="118" t="s">
        <v>137</v>
      </c>
      <c r="E148" s="119" t="s">
        <v>217</v>
      </c>
      <c r="F148" s="118" t="s">
        <v>565</v>
      </c>
      <c r="G148" s="118" t="s">
        <v>566</v>
      </c>
      <c r="H148" s="118">
        <v>305907639</v>
      </c>
      <c r="I148" s="118" t="s">
        <v>345</v>
      </c>
      <c r="J148" s="118">
        <v>1</v>
      </c>
      <c r="K148" s="118">
        <v>15024440</v>
      </c>
      <c r="L148" s="118">
        <v>15024</v>
      </c>
      <c r="M148" s="130"/>
      <c r="N148" s="130"/>
    </row>
    <row r="149" spans="1:14" ht="80.25" customHeight="1" x14ac:dyDescent="0.25">
      <c r="A149" s="124" t="s">
        <v>621</v>
      </c>
      <c r="B149" s="118" t="s">
        <v>20</v>
      </c>
      <c r="C149" s="117" t="s">
        <v>567</v>
      </c>
      <c r="D149" s="118" t="s">
        <v>137</v>
      </c>
      <c r="E149" s="119" t="s">
        <v>140</v>
      </c>
      <c r="F149" s="118" t="s">
        <v>568</v>
      </c>
      <c r="G149" s="118" t="s">
        <v>533</v>
      </c>
      <c r="H149" s="118">
        <v>205101933</v>
      </c>
      <c r="I149" s="118" t="s">
        <v>216</v>
      </c>
      <c r="J149" s="118">
        <v>50</v>
      </c>
      <c r="K149" s="118">
        <v>560000</v>
      </c>
      <c r="L149" s="118">
        <v>560</v>
      </c>
      <c r="M149" s="130"/>
      <c r="N149" s="130"/>
    </row>
    <row r="150" spans="1:14" ht="80.25" customHeight="1" x14ac:dyDescent="0.25">
      <c r="A150" s="124" t="s">
        <v>622</v>
      </c>
      <c r="B150" s="118" t="s">
        <v>20</v>
      </c>
      <c r="C150" s="117" t="s">
        <v>569</v>
      </c>
      <c r="D150" s="118" t="s">
        <v>137</v>
      </c>
      <c r="E150" s="119" t="s">
        <v>140</v>
      </c>
      <c r="F150" s="118" t="s">
        <v>570</v>
      </c>
      <c r="G150" s="118" t="s">
        <v>571</v>
      </c>
      <c r="H150" s="118">
        <v>30311860220086</v>
      </c>
      <c r="I150" s="118" t="s">
        <v>216</v>
      </c>
      <c r="J150" s="118">
        <v>3</v>
      </c>
      <c r="K150" s="118">
        <v>3600000</v>
      </c>
      <c r="L150" s="118">
        <v>3600</v>
      </c>
      <c r="M150" s="130"/>
      <c r="N150" s="130"/>
    </row>
    <row r="151" spans="1:14" ht="80.25" customHeight="1" x14ac:dyDescent="0.25">
      <c r="A151" s="124" t="s">
        <v>623</v>
      </c>
      <c r="B151" s="118" t="s">
        <v>20</v>
      </c>
      <c r="C151" s="117" t="s">
        <v>572</v>
      </c>
      <c r="D151" s="118" t="s">
        <v>137</v>
      </c>
      <c r="E151" s="119" t="s">
        <v>222</v>
      </c>
      <c r="F151" s="118" t="s">
        <v>573</v>
      </c>
      <c r="G151" s="118" t="s">
        <v>574</v>
      </c>
      <c r="H151" s="118">
        <v>205101933</v>
      </c>
      <c r="I151" s="118" t="s">
        <v>345</v>
      </c>
      <c r="J151" s="118">
        <v>50</v>
      </c>
      <c r="K151" s="118">
        <v>360000</v>
      </c>
      <c r="L151" s="118">
        <v>360</v>
      </c>
      <c r="M151" s="130"/>
      <c r="N151" s="130"/>
    </row>
    <row r="153" spans="1:14" ht="48.75" customHeight="1" x14ac:dyDescent="0.25">
      <c r="B153" s="145" t="s">
        <v>86</v>
      </c>
      <c r="C153" s="145"/>
      <c r="D153" s="145"/>
      <c r="E153" s="145"/>
      <c r="F153" s="145"/>
      <c r="G153" s="145"/>
      <c r="H153" s="145"/>
      <c r="I153" s="145"/>
      <c r="J153" s="145"/>
      <c r="K153" s="145"/>
      <c r="L153" s="145"/>
    </row>
  </sheetData>
  <mergeCells count="16">
    <mergeCell ref="B153:L153"/>
    <mergeCell ref="E5:E6"/>
    <mergeCell ref="F5:F6"/>
    <mergeCell ref="L5:L6"/>
    <mergeCell ref="I5:I6"/>
    <mergeCell ref="J5:J6"/>
    <mergeCell ref="A46:L46"/>
    <mergeCell ref="K2:L2"/>
    <mergeCell ref="A3:L3"/>
    <mergeCell ref="K5:K6"/>
    <mergeCell ref="G5:H5"/>
    <mergeCell ref="I1:L1"/>
    <mergeCell ref="A5:A6"/>
    <mergeCell ref="B5:B6"/>
    <mergeCell ref="C5:C6"/>
    <mergeCell ref="D5:D6"/>
  </mergeCells>
  <phoneticPr fontId="34" type="noConversion"/>
  <printOptions horizontalCentered="1"/>
  <pageMargins left="0.19685039370078741" right="0.19685039370078741" top="0.19685039370078741" bottom="0.19685039370078741" header="0" footer="0"/>
  <pageSetup paperSize="9" scale="4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12"/>
  <sheetViews>
    <sheetView view="pageBreakPreview" zoomScale="85" zoomScaleNormal="70" zoomScaleSheetLayoutView="85" workbookViewId="0">
      <selection activeCell="B8" sqref="B8"/>
    </sheetView>
  </sheetViews>
  <sheetFormatPr defaultColWidth="9.140625" defaultRowHeight="18.75" x14ac:dyDescent="0.25"/>
  <cols>
    <col min="1" max="1" width="8.140625" style="28" customWidth="1"/>
    <col min="2" max="2" width="14.28515625" style="30" customWidth="1"/>
    <col min="3" max="3" width="50.28515625" style="28" customWidth="1"/>
    <col min="4" max="4" width="24.85546875" style="30" customWidth="1"/>
    <col min="5" max="5" width="22.140625" style="30" customWidth="1"/>
    <col min="6" max="7" width="18.5703125" style="30" customWidth="1"/>
    <col min="8" max="8" width="21.7109375" style="30" customWidth="1"/>
    <col min="9" max="9" width="16.7109375" style="28" customWidth="1"/>
    <col min="10" max="12" width="15.7109375" style="28" customWidth="1"/>
    <col min="13" max="16" width="18.7109375" style="28" customWidth="1"/>
    <col min="17" max="22" width="15.7109375" style="28" customWidth="1"/>
    <col min="23" max="16384" width="9.140625" style="28"/>
  </cols>
  <sheetData>
    <row r="1" spans="1:13" ht="93.75" customHeight="1" x14ac:dyDescent="0.25">
      <c r="F1" s="144" t="s">
        <v>92</v>
      </c>
      <c r="G1" s="144"/>
      <c r="H1" s="144"/>
    </row>
    <row r="2" spans="1:13" x14ac:dyDescent="0.25">
      <c r="H2" s="55"/>
    </row>
    <row r="3" spans="1:13" ht="81.75" customHeight="1" x14ac:dyDescent="0.25">
      <c r="A3" s="152" t="s">
        <v>592</v>
      </c>
      <c r="B3" s="152"/>
      <c r="C3" s="152"/>
      <c r="D3" s="152"/>
      <c r="E3" s="152"/>
      <c r="F3" s="152"/>
      <c r="G3" s="152"/>
      <c r="H3" s="152"/>
      <c r="I3" s="29"/>
      <c r="J3" s="29"/>
      <c r="K3" s="29"/>
      <c r="L3" s="29"/>
    </row>
    <row r="4" spans="1:13" x14ac:dyDescent="0.25">
      <c r="H4" s="31"/>
    </row>
    <row r="5" spans="1:13" ht="45" customHeight="1" x14ac:dyDescent="0.25">
      <c r="A5" s="179" t="s">
        <v>14</v>
      </c>
      <c r="B5" s="179" t="s">
        <v>15</v>
      </c>
      <c r="C5" s="179" t="s">
        <v>60</v>
      </c>
      <c r="D5" s="179" t="s">
        <v>38</v>
      </c>
      <c r="E5" s="179" t="s">
        <v>11</v>
      </c>
      <c r="F5" s="151" t="s">
        <v>61</v>
      </c>
      <c r="G5" s="151"/>
      <c r="H5" s="179" t="s">
        <v>75</v>
      </c>
      <c r="M5" s="32"/>
    </row>
    <row r="6" spans="1:13" ht="126.75" customHeight="1" x14ac:dyDescent="0.25">
      <c r="A6" s="180"/>
      <c r="B6" s="180"/>
      <c r="C6" s="180"/>
      <c r="D6" s="180"/>
      <c r="E6" s="180"/>
      <c r="F6" s="64" t="s">
        <v>67</v>
      </c>
      <c r="G6" s="64" t="s">
        <v>70</v>
      </c>
      <c r="H6" s="180"/>
    </row>
    <row r="7" spans="1:13" ht="37.5" customHeight="1" x14ac:dyDescent="0.25">
      <c r="A7" s="33">
        <v>1</v>
      </c>
      <c r="B7" s="181" t="s">
        <v>593</v>
      </c>
      <c r="C7" s="182"/>
      <c r="D7" s="182"/>
      <c r="E7" s="182"/>
      <c r="F7" s="182"/>
      <c r="G7" s="182"/>
      <c r="H7" s="183"/>
    </row>
    <row r="8" spans="1:13" ht="37.5" customHeight="1" x14ac:dyDescent="0.25">
      <c r="A8" s="33">
        <f t="shared" ref="A8:A10" si="0">+A7+1</f>
        <v>2</v>
      </c>
      <c r="B8" s="33"/>
      <c r="C8" s="9"/>
      <c r="D8" s="33"/>
      <c r="E8" s="33"/>
      <c r="F8" s="33"/>
      <c r="G8" s="33"/>
      <c r="H8" s="33"/>
    </row>
    <row r="9" spans="1:13" ht="37.5" customHeight="1" x14ac:dyDescent="0.25">
      <c r="A9" s="33">
        <f t="shared" si="0"/>
        <v>3</v>
      </c>
      <c r="B9" s="33"/>
      <c r="C9" s="9"/>
      <c r="D9" s="33"/>
      <c r="E9" s="33"/>
      <c r="F9" s="33"/>
      <c r="G9" s="33"/>
      <c r="H9" s="33"/>
    </row>
    <row r="10" spans="1:13" ht="37.5" customHeight="1" x14ac:dyDescent="0.25">
      <c r="A10" s="33">
        <f t="shared" si="0"/>
        <v>4</v>
      </c>
      <c r="B10" s="33"/>
      <c r="C10" s="9"/>
      <c r="D10" s="33"/>
      <c r="E10" s="33"/>
      <c r="F10" s="33"/>
      <c r="G10" s="33"/>
      <c r="H10" s="33"/>
    </row>
    <row r="12" spans="1:13" ht="70.5" customHeight="1" x14ac:dyDescent="0.25">
      <c r="B12" s="145" t="s">
        <v>86</v>
      </c>
      <c r="C12" s="145"/>
      <c r="D12" s="145"/>
      <c r="E12" s="145"/>
      <c r="F12" s="145"/>
      <c r="G12" s="145"/>
      <c r="H12" s="145"/>
    </row>
  </sheetData>
  <mergeCells count="11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  <mergeCell ref="B7:H7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P14"/>
  <sheetViews>
    <sheetView zoomScaleNormal="100" workbookViewId="0">
      <selection activeCell="F9" sqref="F9"/>
    </sheetView>
  </sheetViews>
  <sheetFormatPr defaultColWidth="9.140625" defaultRowHeight="15" x14ac:dyDescent="0.25"/>
  <cols>
    <col min="1" max="1" width="9.140625" style="74"/>
    <col min="2" max="2" width="27.7109375" style="85" customWidth="1"/>
    <col min="3" max="3" width="15.140625" style="84" customWidth="1"/>
    <col min="4" max="4" width="20.28515625" style="44" customWidth="1"/>
    <col min="5" max="5" width="26.42578125" style="44" customWidth="1"/>
    <col min="6" max="7" width="19.140625" style="44" customWidth="1"/>
    <col min="8" max="8" width="18.140625" style="44" customWidth="1"/>
    <col min="9" max="16384" width="9.140625" style="44"/>
  </cols>
  <sheetData>
    <row r="1" spans="1:16" ht="60.75" customHeight="1" x14ac:dyDescent="0.25">
      <c r="F1" s="187" t="s">
        <v>158</v>
      </c>
      <c r="G1" s="138"/>
      <c r="H1" s="138"/>
    </row>
    <row r="2" spans="1:16" x14ac:dyDescent="0.25">
      <c r="F2" s="138"/>
      <c r="G2" s="138"/>
      <c r="H2" s="138"/>
    </row>
    <row r="3" spans="1:16" ht="46.5" customHeight="1" x14ac:dyDescent="0.25">
      <c r="A3" s="188" t="s">
        <v>157</v>
      </c>
      <c r="B3" s="188"/>
      <c r="C3" s="188"/>
      <c r="D3" s="188"/>
      <c r="E3" s="188"/>
      <c r="F3" s="188"/>
      <c r="G3" s="188"/>
      <c r="H3" s="188"/>
    </row>
    <row r="4" spans="1:16" x14ac:dyDescent="0.25">
      <c r="H4" s="95"/>
    </row>
    <row r="5" spans="1:16" s="75" customFormat="1" ht="43.5" customHeight="1" x14ac:dyDescent="0.25">
      <c r="A5" s="184" t="s">
        <v>14</v>
      </c>
      <c r="B5" s="184" t="s">
        <v>156</v>
      </c>
      <c r="C5" s="184" t="s">
        <v>155</v>
      </c>
      <c r="D5" s="189" t="s">
        <v>154</v>
      </c>
      <c r="E5" s="190"/>
      <c r="F5" s="184" t="s">
        <v>153</v>
      </c>
      <c r="G5" s="184" t="s">
        <v>152</v>
      </c>
      <c r="H5" s="184" t="s">
        <v>151</v>
      </c>
    </row>
    <row r="6" spans="1:16" s="75" customFormat="1" ht="105" customHeight="1" x14ac:dyDescent="0.25">
      <c r="A6" s="185"/>
      <c r="B6" s="185"/>
      <c r="C6" s="185"/>
      <c r="D6" s="94" t="s">
        <v>150</v>
      </c>
      <c r="E6" s="94" t="s">
        <v>149</v>
      </c>
      <c r="F6" s="185"/>
      <c r="G6" s="185"/>
      <c r="H6" s="185"/>
    </row>
    <row r="7" spans="1:16" x14ac:dyDescent="0.25">
      <c r="A7" s="89">
        <v>1</v>
      </c>
      <c r="B7" s="92"/>
      <c r="C7" s="93"/>
      <c r="D7" s="90"/>
      <c r="E7" s="90"/>
      <c r="F7" s="90"/>
      <c r="G7" s="90"/>
      <c r="H7" s="90"/>
    </row>
    <row r="8" spans="1:16" x14ac:dyDescent="0.25">
      <c r="A8" s="89">
        <f>+A7+1</f>
        <v>2</v>
      </c>
      <c r="B8" s="92"/>
      <c r="C8" s="91"/>
      <c r="D8" s="90"/>
      <c r="E8" s="90"/>
      <c r="F8" s="90"/>
      <c r="G8" s="90"/>
      <c r="H8" s="90"/>
    </row>
    <row r="9" spans="1:16" x14ac:dyDescent="0.25">
      <c r="A9" s="89">
        <f>+A8+1</f>
        <v>3</v>
      </c>
      <c r="B9" s="92"/>
      <c r="C9" s="91"/>
      <c r="D9" s="90"/>
      <c r="E9" s="90"/>
      <c r="F9" s="90"/>
      <c r="G9" s="90"/>
      <c r="H9" s="90"/>
    </row>
    <row r="10" spans="1:16" x14ac:dyDescent="0.25">
      <c r="A10" s="89">
        <f>+A9+1</f>
        <v>4</v>
      </c>
      <c r="B10" s="88"/>
      <c r="C10" s="87"/>
      <c r="D10" s="86"/>
      <c r="E10" s="86"/>
      <c r="F10" s="86"/>
      <c r="G10" s="86"/>
      <c r="H10" s="86"/>
    </row>
    <row r="11" spans="1:16" x14ac:dyDescent="0.25">
      <c r="A11" s="89">
        <f>+A10+1</f>
        <v>5</v>
      </c>
      <c r="B11" s="88"/>
      <c r="C11" s="87"/>
      <c r="D11" s="86"/>
      <c r="E11" s="86"/>
      <c r="F11" s="86"/>
      <c r="G11" s="86"/>
      <c r="H11" s="86"/>
    </row>
    <row r="12" spans="1:16" x14ac:dyDescent="0.25">
      <c r="A12" s="89">
        <f>+A11+1</f>
        <v>6</v>
      </c>
      <c r="B12" s="88"/>
      <c r="C12" s="87"/>
      <c r="D12" s="86"/>
      <c r="E12" s="86"/>
      <c r="F12" s="86"/>
      <c r="G12" s="86"/>
      <c r="H12" s="86"/>
    </row>
    <row r="14" spans="1:16" ht="18.75" x14ac:dyDescent="0.25">
      <c r="A14" s="186" t="s">
        <v>148</v>
      </c>
      <c r="B14" s="186"/>
      <c r="C14" s="186"/>
      <c r="D14" s="186"/>
      <c r="E14" s="186"/>
      <c r="F14" s="186"/>
      <c r="G14" s="186"/>
      <c r="H14" s="186"/>
      <c r="I14" s="45"/>
      <c r="J14" s="45"/>
      <c r="K14" s="45"/>
      <c r="L14" s="45"/>
      <c r="M14" s="45"/>
      <c r="N14" s="45"/>
      <c r="O14" s="45"/>
      <c r="P14" s="45"/>
    </row>
  </sheetData>
  <mergeCells count="11">
    <mergeCell ref="G5:G6"/>
    <mergeCell ref="A14:H14"/>
    <mergeCell ref="F1:H1"/>
    <mergeCell ref="F2:H2"/>
    <mergeCell ref="A3:H3"/>
    <mergeCell ref="D5:E5"/>
    <mergeCell ref="C5:C6"/>
    <mergeCell ref="B5:B6"/>
    <mergeCell ref="A5:A6"/>
    <mergeCell ref="F5:F6"/>
    <mergeCell ref="H5:H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K23"/>
  <sheetViews>
    <sheetView workbookViewId="0">
      <selection activeCell="H37" sqref="H37"/>
    </sheetView>
  </sheetViews>
  <sheetFormatPr defaultColWidth="9.140625" defaultRowHeight="15" x14ac:dyDescent="0.25"/>
  <cols>
    <col min="1" max="1" width="9.140625" style="82"/>
    <col min="2" max="2" width="35" style="85" customWidth="1"/>
    <col min="3" max="3" width="12.85546875" style="85" customWidth="1"/>
    <col min="4" max="5" width="12.85546875" style="84" customWidth="1"/>
    <col min="6" max="6" width="17.28515625" style="44" customWidth="1"/>
    <col min="7" max="7" width="17.140625" style="44" customWidth="1"/>
    <col min="8" max="10" width="15" style="44" customWidth="1"/>
    <col min="11" max="11" width="16.140625" style="44" customWidth="1"/>
    <col min="12" max="16384" width="9.140625" style="44"/>
  </cols>
  <sheetData>
    <row r="1" spans="1:11" ht="73.5" customHeight="1" x14ac:dyDescent="0.25">
      <c r="H1" s="136" t="s">
        <v>159</v>
      </c>
      <c r="I1" s="137"/>
      <c r="J1" s="137"/>
      <c r="K1" s="137"/>
    </row>
    <row r="2" spans="1:11" ht="70.150000000000006" customHeight="1" x14ac:dyDescent="0.25">
      <c r="A2" s="188" t="s">
        <v>160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1" x14ac:dyDescent="0.25">
      <c r="K3" s="95"/>
    </row>
    <row r="4" spans="1:11" s="83" customFormat="1" ht="33" customHeight="1" x14ac:dyDescent="0.25">
      <c r="A4" s="184" t="s">
        <v>14</v>
      </c>
      <c r="B4" s="184" t="s">
        <v>161</v>
      </c>
      <c r="C4" s="184" t="s">
        <v>162</v>
      </c>
      <c r="D4" s="184" t="s">
        <v>163</v>
      </c>
      <c r="E4" s="184" t="s">
        <v>164</v>
      </c>
      <c r="F4" s="189" t="s">
        <v>154</v>
      </c>
      <c r="G4" s="190"/>
      <c r="H4" s="184" t="s">
        <v>165</v>
      </c>
      <c r="I4" s="184" t="s">
        <v>152</v>
      </c>
      <c r="J4" s="184" t="s">
        <v>166</v>
      </c>
      <c r="K4" s="184" t="s">
        <v>167</v>
      </c>
    </row>
    <row r="5" spans="1:11" s="83" customFormat="1" ht="105.75" customHeight="1" x14ac:dyDescent="0.25">
      <c r="A5" s="185"/>
      <c r="B5" s="185"/>
      <c r="C5" s="185"/>
      <c r="D5" s="185"/>
      <c r="E5" s="185"/>
      <c r="F5" s="94" t="s">
        <v>168</v>
      </c>
      <c r="G5" s="94" t="s">
        <v>149</v>
      </c>
      <c r="H5" s="185"/>
      <c r="I5" s="185"/>
      <c r="J5" s="185"/>
      <c r="K5" s="185"/>
    </row>
    <row r="6" spans="1:11" ht="19.5" customHeight="1" x14ac:dyDescent="0.25">
      <c r="A6" s="96" t="s">
        <v>169</v>
      </c>
      <c r="B6" s="97" t="s">
        <v>170</v>
      </c>
      <c r="C6" s="92"/>
      <c r="D6" s="93"/>
      <c r="E6" s="93"/>
      <c r="F6" s="90"/>
      <c r="G6" s="90"/>
      <c r="H6" s="90"/>
      <c r="I6" s="90"/>
      <c r="J6" s="90"/>
      <c r="K6" s="90"/>
    </row>
    <row r="7" spans="1:11" ht="19.5" customHeight="1" x14ac:dyDescent="0.25">
      <c r="A7" s="96"/>
      <c r="B7" s="97"/>
      <c r="C7" s="92"/>
      <c r="D7" s="93"/>
      <c r="E7" s="93"/>
      <c r="F7" s="90"/>
      <c r="G7" s="90"/>
      <c r="H7" s="90"/>
      <c r="I7" s="90"/>
      <c r="J7" s="90"/>
      <c r="K7" s="90"/>
    </row>
    <row r="8" spans="1:11" ht="19.5" customHeight="1" x14ac:dyDescent="0.25">
      <c r="A8" s="96"/>
      <c r="B8" s="97"/>
      <c r="C8" s="92"/>
      <c r="D8" s="93"/>
      <c r="E8" s="93"/>
      <c r="F8" s="90"/>
      <c r="G8" s="90"/>
      <c r="H8" s="90"/>
      <c r="I8" s="90"/>
      <c r="J8" s="90"/>
      <c r="K8" s="90"/>
    </row>
    <row r="9" spans="1:11" ht="19.5" customHeight="1" x14ac:dyDescent="0.25">
      <c r="A9" s="96" t="s">
        <v>171</v>
      </c>
      <c r="B9" s="97" t="s">
        <v>172</v>
      </c>
      <c r="C9" s="92"/>
      <c r="D9" s="93"/>
      <c r="E9" s="93"/>
      <c r="F9" s="90"/>
      <c r="G9" s="90"/>
      <c r="H9" s="90"/>
      <c r="I9" s="90"/>
      <c r="J9" s="90"/>
      <c r="K9" s="90"/>
    </row>
    <row r="10" spans="1:11" ht="19.5" customHeight="1" x14ac:dyDescent="0.25">
      <c r="A10" s="96"/>
      <c r="B10" s="97"/>
      <c r="C10" s="92"/>
      <c r="D10" s="93"/>
      <c r="E10" s="93"/>
      <c r="F10" s="90"/>
      <c r="G10" s="90"/>
      <c r="H10" s="90"/>
      <c r="I10" s="90"/>
      <c r="J10" s="90"/>
      <c r="K10" s="90"/>
    </row>
    <row r="11" spans="1:11" ht="19.5" customHeight="1" x14ac:dyDescent="0.25">
      <c r="A11" s="96"/>
      <c r="B11" s="97"/>
      <c r="C11" s="92"/>
      <c r="D11" s="93"/>
      <c r="E11" s="93"/>
      <c r="F11" s="90"/>
      <c r="G11" s="90"/>
      <c r="H11" s="90"/>
      <c r="I11" s="90"/>
      <c r="J11" s="90"/>
      <c r="K11" s="90"/>
    </row>
    <row r="12" spans="1:11" ht="19.5" customHeight="1" x14ac:dyDescent="0.25">
      <c r="A12" s="96" t="s">
        <v>173</v>
      </c>
      <c r="B12" s="97" t="s">
        <v>174</v>
      </c>
      <c r="C12" s="92"/>
      <c r="D12" s="93"/>
      <c r="E12" s="93"/>
      <c r="F12" s="90"/>
      <c r="G12" s="90"/>
      <c r="H12" s="90"/>
      <c r="I12" s="90"/>
      <c r="J12" s="90"/>
      <c r="K12" s="90"/>
    </row>
    <row r="13" spans="1:11" ht="19.5" customHeight="1" x14ac:dyDescent="0.25">
      <c r="A13" s="96"/>
      <c r="B13" s="97"/>
      <c r="C13" s="92"/>
      <c r="D13" s="93"/>
      <c r="E13" s="93"/>
      <c r="F13" s="90"/>
      <c r="G13" s="90"/>
      <c r="H13" s="90"/>
      <c r="I13" s="90"/>
      <c r="J13" s="90"/>
      <c r="K13" s="90"/>
    </row>
    <row r="14" spans="1:11" ht="19.5" customHeight="1" x14ac:dyDescent="0.25">
      <c r="A14" s="96"/>
      <c r="B14" s="97"/>
      <c r="C14" s="92"/>
      <c r="D14" s="93"/>
      <c r="E14" s="93"/>
      <c r="F14" s="90"/>
      <c r="G14" s="90"/>
      <c r="H14" s="90"/>
      <c r="I14" s="90"/>
      <c r="J14" s="90"/>
      <c r="K14" s="90"/>
    </row>
    <row r="15" spans="1:11" ht="30" customHeight="1" x14ac:dyDescent="0.25">
      <c r="A15" s="96" t="s">
        <v>175</v>
      </c>
      <c r="B15" s="97" t="s">
        <v>176</v>
      </c>
      <c r="C15" s="92"/>
      <c r="D15" s="93"/>
      <c r="E15" s="93"/>
      <c r="F15" s="90"/>
      <c r="G15" s="90"/>
      <c r="H15" s="90"/>
      <c r="I15" s="90"/>
      <c r="J15" s="90"/>
      <c r="K15" s="90"/>
    </row>
    <row r="16" spans="1:11" ht="19.5" customHeight="1" x14ac:dyDescent="0.25">
      <c r="A16" s="96"/>
      <c r="B16" s="97"/>
      <c r="C16" s="92"/>
      <c r="D16" s="93"/>
      <c r="E16" s="93"/>
      <c r="F16" s="90"/>
      <c r="G16" s="90"/>
      <c r="H16" s="90"/>
      <c r="I16" s="90"/>
      <c r="J16" s="90"/>
      <c r="K16" s="90"/>
    </row>
    <row r="17" spans="1:11" ht="19.5" customHeight="1" x14ac:dyDescent="0.25">
      <c r="A17" s="96"/>
      <c r="B17" s="97"/>
      <c r="C17" s="92"/>
      <c r="D17" s="93"/>
      <c r="E17" s="93"/>
      <c r="F17" s="90"/>
      <c r="G17" s="90"/>
      <c r="H17" s="90"/>
      <c r="I17" s="90"/>
      <c r="J17" s="90"/>
      <c r="K17" s="90"/>
    </row>
    <row r="18" spans="1:11" ht="19.5" customHeight="1" x14ac:dyDescent="0.25">
      <c r="A18" s="96" t="s">
        <v>177</v>
      </c>
      <c r="B18" s="97" t="s">
        <v>178</v>
      </c>
      <c r="C18" s="92"/>
      <c r="D18" s="93"/>
      <c r="E18" s="93"/>
      <c r="F18" s="90"/>
      <c r="G18" s="90"/>
      <c r="H18" s="90"/>
      <c r="I18" s="90"/>
      <c r="J18" s="90"/>
      <c r="K18" s="90"/>
    </row>
    <row r="19" spans="1:11" ht="19.5" customHeight="1" x14ac:dyDescent="0.25">
      <c r="A19" s="96"/>
      <c r="B19" s="97"/>
      <c r="C19" s="92"/>
      <c r="D19" s="93"/>
      <c r="E19" s="93"/>
      <c r="F19" s="90"/>
      <c r="G19" s="90"/>
      <c r="H19" s="90"/>
      <c r="I19" s="90"/>
      <c r="J19" s="90"/>
      <c r="K19" s="90"/>
    </row>
    <row r="20" spans="1:11" ht="19.5" customHeight="1" x14ac:dyDescent="0.25">
      <c r="A20" s="96"/>
      <c r="B20" s="97"/>
      <c r="C20" s="92"/>
      <c r="D20" s="93"/>
      <c r="E20" s="93"/>
      <c r="F20" s="90"/>
      <c r="G20" s="90"/>
      <c r="H20" s="90"/>
      <c r="I20" s="90"/>
      <c r="J20" s="90"/>
      <c r="K20" s="90"/>
    </row>
    <row r="21" spans="1:11" ht="19.5" customHeight="1" x14ac:dyDescent="0.25">
      <c r="A21" s="96" t="s">
        <v>179</v>
      </c>
      <c r="B21" s="97" t="s">
        <v>180</v>
      </c>
      <c r="C21" s="92"/>
      <c r="D21" s="93"/>
      <c r="E21" s="93"/>
      <c r="F21" s="90"/>
      <c r="G21" s="90"/>
      <c r="H21" s="90"/>
      <c r="I21" s="90"/>
      <c r="J21" s="90"/>
      <c r="K21" s="90"/>
    </row>
    <row r="22" spans="1:11" ht="19.5" customHeight="1" x14ac:dyDescent="0.25">
      <c r="A22" s="89"/>
      <c r="B22" s="97"/>
      <c r="C22" s="92"/>
      <c r="D22" s="93"/>
      <c r="E22" s="93"/>
      <c r="F22" s="90"/>
      <c r="G22" s="90"/>
      <c r="H22" s="90"/>
      <c r="I22" s="90"/>
      <c r="J22" s="90"/>
      <c r="K22" s="90"/>
    </row>
    <row r="23" spans="1:11" ht="19.5" customHeight="1" x14ac:dyDescent="0.25">
      <c r="A23" s="89"/>
      <c r="B23" s="92"/>
      <c r="C23" s="92"/>
      <c r="D23" s="91"/>
      <c r="E23" s="91"/>
      <c r="F23" s="90"/>
      <c r="G23" s="90"/>
      <c r="H23" s="90"/>
      <c r="I23" s="90"/>
      <c r="J23" s="90"/>
      <c r="K23" s="90"/>
    </row>
  </sheetData>
  <mergeCells count="12">
    <mergeCell ref="J4:J5"/>
    <mergeCell ref="K4:K5"/>
    <mergeCell ref="H1:K1"/>
    <mergeCell ref="A2:K2"/>
    <mergeCell ref="A4:A5"/>
    <mergeCell ref="B4:B5"/>
    <mergeCell ref="C4:C5"/>
    <mergeCell ref="D4:D5"/>
    <mergeCell ref="E4:E5"/>
    <mergeCell ref="F4:G4"/>
    <mergeCell ref="H4:H5"/>
    <mergeCell ref="I4:I5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R25"/>
  <sheetViews>
    <sheetView workbookViewId="0">
      <selection activeCell="F9" sqref="F9"/>
    </sheetView>
  </sheetViews>
  <sheetFormatPr defaultRowHeight="15" x14ac:dyDescent="0.25"/>
  <cols>
    <col min="1" max="1" width="9.140625" style="44"/>
    <col min="2" max="2" width="18.140625" style="44" customWidth="1"/>
    <col min="3" max="3" width="34.140625" style="44" customWidth="1"/>
    <col min="4" max="4" width="22.85546875" style="44" customWidth="1"/>
    <col min="5" max="6" width="25.5703125" style="44" customWidth="1"/>
    <col min="7" max="16384" width="9.140625" style="44"/>
  </cols>
  <sheetData>
    <row r="1" spans="1:18" ht="77.25" customHeight="1" x14ac:dyDescent="0.25">
      <c r="E1" s="136" t="s">
        <v>181</v>
      </c>
      <c r="F1" s="137"/>
    </row>
    <row r="3" spans="1:18" ht="48" customHeight="1" x14ac:dyDescent="0.25">
      <c r="A3" s="191" t="s">
        <v>182</v>
      </c>
      <c r="B3" s="191"/>
      <c r="C3" s="191"/>
      <c r="D3" s="191"/>
      <c r="E3" s="191"/>
      <c r="F3" s="191"/>
      <c r="G3" s="98"/>
      <c r="H3" s="98"/>
      <c r="I3" s="98"/>
    </row>
    <row r="5" spans="1:18" ht="28.5" x14ac:dyDescent="0.25">
      <c r="A5" s="96" t="s">
        <v>14</v>
      </c>
      <c r="B5" s="96" t="s">
        <v>183</v>
      </c>
      <c r="C5" s="96" t="s">
        <v>184</v>
      </c>
      <c r="D5" s="96" t="s">
        <v>185</v>
      </c>
      <c r="E5" s="96" t="s">
        <v>186</v>
      </c>
      <c r="F5" s="96" t="s">
        <v>187</v>
      </c>
      <c r="G5" s="82"/>
      <c r="H5" s="82"/>
      <c r="I5" s="82"/>
      <c r="J5" s="99"/>
      <c r="K5" s="99"/>
      <c r="L5" s="99"/>
      <c r="M5" s="99"/>
      <c r="N5" s="99"/>
      <c r="O5" s="99"/>
      <c r="P5" s="99"/>
      <c r="Q5" s="99"/>
      <c r="R5" s="99"/>
    </row>
    <row r="6" spans="1:18" x14ac:dyDescent="0.25">
      <c r="A6" s="100"/>
      <c r="B6" s="100"/>
      <c r="C6" s="100"/>
      <c r="D6" s="86"/>
      <c r="E6" s="86"/>
      <c r="F6" s="86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</row>
    <row r="7" spans="1:18" x14ac:dyDescent="0.25">
      <c r="A7" s="100"/>
      <c r="B7" s="100"/>
      <c r="C7" s="100"/>
      <c r="D7" s="86"/>
      <c r="E7" s="86"/>
      <c r="F7" s="86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</row>
    <row r="8" spans="1:18" x14ac:dyDescent="0.25">
      <c r="A8" s="100"/>
      <c r="B8" s="100"/>
      <c r="C8" s="100"/>
      <c r="D8" s="86"/>
      <c r="E8" s="86"/>
      <c r="F8" s="86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</row>
    <row r="9" spans="1:18" x14ac:dyDescent="0.25">
      <c r="A9" s="100"/>
      <c r="B9" s="100"/>
      <c r="C9" s="100"/>
      <c r="D9" s="86"/>
      <c r="E9" s="86"/>
      <c r="F9" s="86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</row>
    <row r="10" spans="1:18" x14ac:dyDescent="0.25">
      <c r="A10" s="100"/>
      <c r="B10" s="100"/>
      <c r="C10" s="100"/>
      <c r="D10" s="86"/>
      <c r="E10" s="86"/>
      <c r="F10" s="86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</row>
    <row r="11" spans="1:18" x14ac:dyDescent="0.25">
      <c r="A11" s="100"/>
      <c r="B11" s="100"/>
      <c r="C11" s="100"/>
      <c r="D11" s="86"/>
      <c r="E11" s="86"/>
      <c r="F11" s="86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</row>
    <row r="12" spans="1:18" x14ac:dyDescent="0.25">
      <c r="A12" s="100"/>
      <c r="B12" s="100"/>
      <c r="C12" s="100"/>
      <c r="D12" s="86"/>
      <c r="E12" s="86"/>
      <c r="F12" s="86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</row>
    <row r="13" spans="1:18" x14ac:dyDescent="0.25">
      <c r="A13" s="100"/>
      <c r="B13" s="100"/>
      <c r="C13" s="100"/>
      <c r="D13" s="86"/>
      <c r="E13" s="86"/>
      <c r="F13" s="86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</row>
    <row r="14" spans="1:18" x14ac:dyDescent="0.25">
      <c r="A14" s="100"/>
      <c r="B14" s="100"/>
      <c r="C14" s="100"/>
      <c r="D14" s="86"/>
      <c r="E14" s="86"/>
      <c r="F14" s="86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</row>
    <row r="15" spans="1:18" x14ac:dyDescent="0.25"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</row>
    <row r="16" spans="1:18" x14ac:dyDescent="0.25"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</row>
    <row r="17" spans="4:18" x14ac:dyDescent="0.25"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</row>
    <row r="18" spans="4:18" x14ac:dyDescent="0.25"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</row>
    <row r="19" spans="4:18" x14ac:dyDescent="0.25"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</row>
    <row r="20" spans="4:18" x14ac:dyDescent="0.25"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</row>
    <row r="21" spans="4:18" x14ac:dyDescent="0.25"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</row>
    <row r="22" spans="4:18" x14ac:dyDescent="0.25"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</row>
    <row r="23" spans="4:18" x14ac:dyDescent="0.25"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</row>
    <row r="24" spans="4:18" x14ac:dyDescent="0.25"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</row>
    <row r="25" spans="4:18" x14ac:dyDescent="0.25"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</row>
  </sheetData>
  <mergeCells count="2">
    <mergeCell ref="E1:F1"/>
    <mergeCell ref="A3:F3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10</vt:i4>
      </vt:variant>
    </vt:vector>
  </HeadingPairs>
  <TitlesOfParts>
    <vt:vector size="26" baseType="lpstr">
      <vt:lpstr>1-илова</vt:lpstr>
      <vt:lpstr>2-илова</vt:lpstr>
      <vt:lpstr>3-илова</vt:lpstr>
      <vt:lpstr>4-илова </vt:lpstr>
      <vt:lpstr>5-илова</vt:lpstr>
      <vt:lpstr>6-илова </vt:lpstr>
      <vt:lpstr>7-илова</vt:lpstr>
      <vt:lpstr>8-илова </vt:lpstr>
      <vt:lpstr>9 илова</vt:lpstr>
      <vt:lpstr>10 илова </vt:lpstr>
      <vt:lpstr>11 илова</vt:lpstr>
      <vt:lpstr>12 илова</vt:lpstr>
      <vt:lpstr>13 илова</vt:lpstr>
      <vt:lpstr>14-илова </vt:lpstr>
      <vt:lpstr>15-илова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'10 илова '!Область_печати</vt:lpstr>
      <vt:lpstr>'15-илова'!Область_печати</vt:lpstr>
      <vt:lpstr>'2-илова'!Область_печати</vt:lpstr>
      <vt:lpstr>'3-илова'!Область_печати</vt:lpstr>
      <vt:lpstr>'4-илова 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2021-10-23T09:46:47Z</cp:lastPrinted>
  <dcterms:created xsi:type="dcterms:W3CDTF">2020-01-15T07:42:43Z</dcterms:created>
  <dcterms:modified xsi:type="dcterms:W3CDTF">2022-07-25T18:35:10Z</dcterms:modified>
</cp:coreProperties>
</file>