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700" windowHeight="7920" activeTab="0"/>
  </bookViews>
  <sheets>
    <sheet name="Лист1" sheetId="1" r:id="rId1"/>
  </sheets>
  <definedNames>
    <definedName name="_xlnm.Print_Area" localSheetId="0">'Лист1'!$A$1:$J$24</definedName>
  </definedNames>
  <calcPr fullCalcOnLoad="1"/>
</workbook>
</file>

<file path=xl/sharedStrings.xml><?xml version="1.0" encoding="utf-8"?>
<sst xmlns="http://schemas.openxmlformats.org/spreadsheetml/2006/main" count="47" uniqueCount="38">
  <si>
    <t>Ҳ И С О Б О Т</t>
  </si>
  <si>
    <t>№</t>
  </si>
  <si>
    <t>Ўлчов 
бирлиги</t>
  </si>
  <si>
    <t xml:space="preserve">Изоҳ: </t>
  </si>
  <si>
    <t>ижро</t>
  </si>
  <si>
    <t>фоизда</t>
  </si>
  <si>
    <t>Ривожлантириш дастури ва мақсадли индикаторлар номи</t>
  </si>
  <si>
    <t>млрд сўм</t>
  </si>
  <si>
    <t>Якуний натижа кўрсаткичи</t>
  </si>
  <si>
    <t>Бевосита (тўғридан-тўғри) натижа кўрсаткичи</t>
  </si>
  <si>
    <t>2022 йил 
жами</t>
  </si>
  <si>
    <t>шундан: ривожлантириш дастурларига ажратилган маблағ</t>
  </si>
  <si>
    <t>тасдиқ-ланган режа</t>
  </si>
  <si>
    <t>аниқлан-ган  режа</t>
  </si>
  <si>
    <t>Ўзбекистон Республикаси Ўрмон хўжалиги давлат қўмитаси</t>
  </si>
  <si>
    <t>Стратегик мақсад: Ўрмон барпо қилиш, мавжуд ўрмонзорларни қўриқлаш ва улардан оқилона фойдаланиш</t>
  </si>
  <si>
    <t xml:space="preserve">Дастур номи: Суғориладиган ерларни шамол эрозияси ва сув хўжалиги объектларини қум босишига қарши ихота дарахтзорлари барпо этиш дастури </t>
  </si>
  <si>
    <t xml:space="preserve">Дастур мақсади: Суғориладиган ерларни шамол эрозияси ва сув хўжалиги объектларини қум босишига қарши курашиш </t>
  </si>
  <si>
    <t>Ихота дарахтзорлари барпо этиш ҳисобига ҳимояланадиган ер майдонлар</t>
  </si>
  <si>
    <t xml:space="preserve">Ихота дарахтзорлари барпо этиш учун экиладиган тут кўчатлари сони </t>
  </si>
  <si>
    <t>Дарахт ва бутазорлар барпо этиш учун экиладиган кўчатлар сони</t>
  </si>
  <si>
    <t>Ўрмон хўжаликларида ихота кўчатларини етиштириш</t>
  </si>
  <si>
    <t>Дастур номи: Объектларни лойиҳалаштириш, қуриш (реконструкция қилиш) ва жиҳозлаш учун капитал қўйилмалар</t>
  </si>
  <si>
    <t>Тик қудуқларни ўрнатиш натижасида кафолатли сув билан таъминланган ер майдон</t>
  </si>
  <si>
    <t>Вилоятларда ўрнатиладиган тик қудуқ ва сув чиқариш насослари сони</t>
  </si>
  <si>
    <t>дона</t>
  </si>
  <si>
    <t>гектар</t>
  </si>
  <si>
    <t>минг дона</t>
  </si>
  <si>
    <r>
      <t xml:space="preserve">фарқи 
</t>
    </r>
    <r>
      <rPr>
        <b/>
        <sz val="12"/>
        <color indexed="8"/>
        <rFont val="Times New Roman"/>
        <family val="1"/>
      </rPr>
      <t>(-кам,+кўп)</t>
    </r>
  </si>
  <si>
    <t>Ихота дарахтзорларини яратиш</t>
  </si>
  <si>
    <t>Тик қудуқ ва сув чиқариш носослар ишга тушгандан кейин ер ўзлаштирилади.</t>
  </si>
  <si>
    <t>шундан: II - чорак</t>
  </si>
  <si>
    <t>Ўзбекистон Республикаси Президентининг 2021 йил 30 декабрдаги ПҚ-73-сонли қарорининг 7-иловасига асосан ривожлантириш дастурлари ва бюджет харажатларини мақсадли индикаторларининг II-чорак ижроси тўғрисида</t>
  </si>
  <si>
    <t>Қўмита тизимида буюртмачи ташкилот ўзгариши кутилганлиги сабабли режалаштирилган тик қудуқ ва сув чиқариш насоси ўрнатиш 2-чоракда режалаштирилмаган.</t>
  </si>
  <si>
    <t>Ўзбекистон Республикаси Президентининг 2022 йил 22 январдаги Пқ-98-сонли қарорига асосан қўмита тизимида 35 объектларда тик қудуқ ва суғориш насослари ўрнатиш белгиланган. Бугунги кунда 23 та объектда молиялаштириш очилган. Қолган 13 та объектда айрим хатоликлар сабаб молиялаштириш чоралари кўрилмоқда.</t>
  </si>
  <si>
    <t xml:space="preserve">Ўзбекистон Республикаси Президентининг 2021 йил 3 апрелдаги ПҚ-5052-сон қарорига асосан 2022 йилда ўрмон хўжаликларини моддий техника базасини мустаҳкамлаш мақсадида 20 млрд. сўм маблағ ажратилган. ПҚ-208-сонли қарорга асосан  асосий воситаларни харид қилишни таъқиқлаш топшириғи берилган. Молия вазирлигининг 2022 йил 20 июлдаги 31-03-07-32/764-сонли хати билан махсус техникаларни сотиб олишга рухсат берилди. </t>
  </si>
  <si>
    <r>
      <t>Йилдан йилга ўтувчи лойиҳаларни ҳамда 2020 йилнинг 5 фоизлик кафолат маблағларини молиялаштиришда</t>
    </r>
    <r>
      <rPr>
        <sz val="14"/>
        <color indexed="8"/>
        <rFont val="Times New Roman"/>
        <family val="1"/>
      </rPr>
      <t xml:space="preserve"> муаммолар келиб чиққанлиги сабабали маблағ ишлатилмаган. Шунингдек, 422-сон қарорининг 28 бандида , пудрат ишларини молиялаштириш буюртмачи ва бош пудратчи ўртасида тузилган шартномалар асосида ва ҳар бир объект бўйича қуйидаги тартибда амалга оширилади:
1)иҳота дарахтзорларини барпо этиш ва реконструкция қилиш ишларини бажаришнинг биринчи ойида молиялаштириш жадвалига кўра танлов (тендер) савдолари натижасида аниқланган ишлар қийматининг 30 фоизи миқдорида аванс; 2)лойиҳа қийматининг қолган 70 фоизи кўчатларнинг кўкариши 80 фоиз ва ундан юқори бўлганда ишлар ҳажми қабул қилингандан сўнг амалга оширилади.</t>
    </r>
  </si>
  <si>
    <t>Дастур мақсади: Тик қудуқларни ўрнатиш ҳамда ўрмон хўжалиги объектларини кафолатли сув билан таъминлаш</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</si>
</sst>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_₽;[Red]#,##0.0\ _₽"/>
    <numFmt numFmtId="165" formatCode="#,##0\ _₽;[Red]#,##0\ _₽"/>
    <numFmt numFmtId="166" formatCode="#,##0.0;[Red]#,##0.0"/>
    <numFmt numFmtId="167" formatCode="#,##0.00\ _₽;[Red]#,##0.00\ _₽"/>
    <numFmt numFmtId="168" formatCode="#,##0.000\ _₽;[Red]#,##0.000\ _₽"/>
    <numFmt numFmtId="169" formatCode="#,##0.0_ ;[Red]\-#,##0.0\ "/>
  </numFmts>
  <fonts count="48">
    <font>
      <sz val="11"/>
      <color theme="1"/>
      <name val="Calibri"/>
      <family val="2"/>
    </font>
    <font>
      <sz val="11"/>
      <color indexed="8"/>
      <name val="Calibri"/>
      <family val="2"/>
    </font>
    <font>
      <b/>
      <sz val="14"/>
      <name val="Times New Roman"/>
      <family val="1"/>
    </font>
    <font>
      <b/>
      <sz val="12"/>
      <color indexed="8"/>
      <name val="Times New Roman"/>
      <family val="1"/>
    </font>
    <font>
      <sz val="14"/>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8"/>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b/>
      <sz val="16"/>
      <color indexed="8"/>
      <name val="Times New Roman"/>
      <family val="1"/>
    </font>
    <font>
      <b/>
      <i/>
      <sz val="14"/>
      <color indexed="8"/>
      <name val="Times New Roman"/>
      <family val="1"/>
    </font>
    <font>
      <i/>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theme="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b/>
      <sz val="14"/>
      <color theme="1"/>
      <name val="Times New Roman"/>
      <family val="1"/>
    </font>
    <font>
      <b/>
      <i/>
      <sz val="14"/>
      <color theme="1"/>
      <name val="Times New Roman"/>
      <family val="1"/>
    </font>
    <font>
      <i/>
      <sz val="14"/>
      <color theme="1"/>
      <name val="Times New Roman"/>
      <family val="1"/>
    </font>
    <font>
      <b/>
      <sz val="16"/>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35">
    <xf numFmtId="0" fontId="0" fillId="0" borderId="0" xfId="0" applyFont="1" applyAlignment="1">
      <alignment/>
    </xf>
    <xf numFmtId="164" fontId="43" fillId="0" borderId="10" xfId="52" applyNumberFormat="1" applyFont="1" applyFill="1" applyBorder="1" applyAlignment="1">
      <alignment horizontal="center" vertical="center" wrapText="1"/>
      <protection/>
    </xf>
    <xf numFmtId="164" fontId="44" fillId="0" borderId="10" xfId="52" applyNumberFormat="1" applyFont="1" applyFill="1" applyBorder="1" applyAlignment="1">
      <alignment horizontal="center" vertical="center" wrapText="1"/>
      <protection/>
    </xf>
    <xf numFmtId="0" fontId="43" fillId="0" borderId="0" xfId="0" applyFont="1" applyFill="1" applyAlignment="1">
      <alignment/>
    </xf>
    <xf numFmtId="164" fontId="43" fillId="0" borderId="0" xfId="0" applyNumberFormat="1" applyFont="1" applyFill="1" applyAlignment="1">
      <alignment horizontal="center" vertical="center"/>
    </xf>
    <xf numFmtId="164" fontId="43" fillId="0" borderId="0" xfId="0" applyNumberFormat="1" applyFont="1" applyFill="1" applyAlignment="1">
      <alignment horizontal="left" vertical="center"/>
    </xf>
    <xf numFmtId="164" fontId="43" fillId="0" borderId="0" xfId="0" applyNumberFormat="1" applyFont="1" applyFill="1" applyAlignment="1">
      <alignment vertical="center"/>
    </xf>
    <xf numFmtId="164" fontId="44" fillId="0" borderId="0" xfId="0" applyNumberFormat="1" applyFont="1" applyFill="1" applyBorder="1" applyAlignment="1">
      <alignment horizontal="left" vertical="center"/>
    </xf>
    <xf numFmtId="164" fontId="44" fillId="0" borderId="10" xfId="52" applyNumberFormat="1" applyFont="1" applyFill="1" applyBorder="1" applyAlignment="1">
      <alignment horizontal="left" vertical="center" wrapText="1"/>
      <protection/>
    </xf>
    <xf numFmtId="169" fontId="44" fillId="0" borderId="10" xfId="52" applyNumberFormat="1" applyFont="1" applyFill="1" applyBorder="1" applyAlignment="1">
      <alignment horizontal="center" vertical="center" wrapText="1"/>
      <protection/>
    </xf>
    <xf numFmtId="169" fontId="43" fillId="0" borderId="10" xfId="52" applyNumberFormat="1" applyFont="1" applyFill="1" applyBorder="1" applyAlignment="1">
      <alignment horizontal="center" vertical="center" wrapText="1"/>
      <protection/>
    </xf>
    <xf numFmtId="0" fontId="43" fillId="0" borderId="10" xfId="0" applyFont="1" applyFill="1" applyBorder="1" applyAlignment="1">
      <alignment/>
    </xf>
    <xf numFmtId="165" fontId="44" fillId="0" borderId="10" xfId="52" applyNumberFormat="1" applyFont="1" applyFill="1" applyBorder="1" applyAlignment="1">
      <alignment horizontal="center" vertical="center" wrapText="1"/>
      <protection/>
    </xf>
    <xf numFmtId="164" fontId="45" fillId="0" borderId="10" xfId="52" applyNumberFormat="1" applyFont="1" applyFill="1" applyBorder="1" applyAlignment="1">
      <alignment horizontal="center" vertical="center" wrapText="1"/>
      <protection/>
    </xf>
    <xf numFmtId="0" fontId="46" fillId="0" borderId="0" xfId="0" applyFont="1" applyFill="1" applyAlignment="1">
      <alignment/>
    </xf>
    <xf numFmtId="164" fontId="43" fillId="0" borderId="10" xfId="52" applyNumberFormat="1" applyFont="1" applyFill="1" applyBorder="1" applyAlignment="1">
      <alignment horizontal="left" vertical="center" wrapText="1"/>
      <protection/>
    </xf>
    <xf numFmtId="165" fontId="43" fillId="0" borderId="10" xfId="52" applyNumberFormat="1" applyFont="1" applyFill="1" applyBorder="1" applyAlignment="1">
      <alignment horizontal="center" vertical="center" wrapText="1"/>
      <protection/>
    </xf>
    <xf numFmtId="0" fontId="43" fillId="0" borderId="10" xfId="0" applyFont="1" applyFill="1" applyBorder="1" applyAlignment="1">
      <alignment horizontal="center" vertical="center"/>
    </xf>
    <xf numFmtId="167" fontId="44" fillId="0" borderId="10" xfId="52" applyNumberFormat="1" applyFont="1" applyFill="1" applyBorder="1" applyAlignment="1">
      <alignment horizontal="center" vertical="center" wrapText="1"/>
      <protection/>
    </xf>
    <xf numFmtId="0" fontId="43" fillId="0" borderId="0" xfId="0" applyFont="1" applyFill="1" applyAlignment="1">
      <alignment horizontal="center"/>
    </xf>
    <xf numFmtId="164" fontId="47" fillId="0" borderId="0" xfId="52" applyNumberFormat="1" applyFont="1" applyFill="1" applyAlignment="1">
      <alignment horizontal="center" vertical="center" wrapText="1"/>
      <protection/>
    </xf>
    <xf numFmtId="164" fontId="44" fillId="0" borderId="0" xfId="52" applyNumberFormat="1" applyFont="1" applyFill="1" applyAlignment="1">
      <alignment horizontal="center" vertical="center" wrapText="1"/>
      <protection/>
    </xf>
    <xf numFmtId="164" fontId="44" fillId="0" borderId="10" xfId="52" applyNumberFormat="1" applyFont="1" applyFill="1" applyBorder="1" applyAlignment="1">
      <alignment horizontal="center" vertical="center" wrapText="1"/>
      <protection/>
    </xf>
    <xf numFmtId="164" fontId="2" fillId="0" borderId="10" xfId="52" applyNumberFormat="1" applyFont="1" applyFill="1" applyBorder="1" applyAlignment="1">
      <alignment horizontal="center" vertical="center" wrapText="1"/>
      <protection/>
    </xf>
    <xf numFmtId="164" fontId="45" fillId="0" borderId="10" xfId="52" applyNumberFormat="1" applyFont="1" applyFill="1" applyBorder="1" applyAlignment="1">
      <alignment horizontal="center" vertical="center" wrapText="1"/>
      <protection/>
    </xf>
    <xf numFmtId="164" fontId="44" fillId="0" borderId="11" xfId="52" applyNumberFormat="1" applyFont="1" applyFill="1" applyBorder="1" applyAlignment="1">
      <alignment horizontal="left" vertical="center" wrapText="1"/>
      <protection/>
    </xf>
    <xf numFmtId="0" fontId="43" fillId="0" borderId="12" xfId="0" applyFont="1" applyFill="1" applyBorder="1" applyAlignment="1">
      <alignment horizontal="left" vertical="center" wrapText="1"/>
    </xf>
    <xf numFmtId="0" fontId="43" fillId="0" borderId="13" xfId="0" applyFont="1" applyFill="1" applyBorder="1" applyAlignment="1">
      <alignment horizontal="left" vertical="center" wrapText="1"/>
    </xf>
    <xf numFmtId="164" fontId="45" fillId="0" borderId="11" xfId="52" applyNumberFormat="1" applyFont="1" applyFill="1" applyBorder="1" applyAlignment="1">
      <alignment horizontal="left" vertical="center" wrapText="1"/>
      <protection/>
    </xf>
    <xf numFmtId="0" fontId="45" fillId="0" borderId="12" xfId="0" applyFont="1" applyFill="1" applyBorder="1" applyAlignment="1">
      <alignment horizontal="left" vertical="center" wrapText="1"/>
    </xf>
    <xf numFmtId="0" fontId="45" fillId="0" borderId="13" xfId="0" applyFont="1" applyFill="1" applyBorder="1" applyAlignment="1">
      <alignment horizontal="left" vertical="center" wrapText="1"/>
    </xf>
    <xf numFmtId="164" fontId="45" fillId="0" borderId="12" xfId="52" applyNumberFormat="1" applyFont="1" applyFill="1" applyBorder="1" applyAlignment="1">
      <alignment horizontal="left" vertical="center" wrapText="1"/>
      <protection/>
    </xf>
    <xf numFmtId="164" fontId="45" fillId="0" borderId="13" xfId="52" applyNumberFormat="1" applyFont="1" applyFill="1" applyBorder="1" applyAlignment="1">
      <alignment horizontal="left" vertical="center" wrapText="1"/>
      <protection/>
    </xf>
    <xf numFmtId="164" fontId="44" fillId="0" borderId="12" xfId="52" applyNumberFormat="1" applyFont="1" applyFill="1" applyBorder="1" applyAlignment="1">
      <alignment horizontal="left" vertical="center" wrapText="1"/>
      <protection/>
    </xf>
    <xf numFmtId="164" fontId="44" fillId="0" borderId="13" xfId="52" applyNumberFormat="1" applyFont="1" applyFill="1" applyBorder="1" applyAlignment="1">
      <alignment horizontal="left"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6"/>
  <sheetViews>
    <sheetView tabSelected="1" view="pageBreakPreview" zoomScale="85" zoomScaleNormal="85" zoomScaleSheetLayoutView="85" zoomScalePageLayoutView="0" workbookViewId="0" topLeftCell="A16">
      <selection activeCell="B21" sqref="B21:J21"/>
    </sheetView>
  </sheetViews>
  <sheetFormatPr defaultColWidth="9.140625" defaultRowHeight="15"/>
  <cols>
    <col min="1" max="1" width="6.28125" style="3" customWidth="1"/>
    <col min="2" max="2" width="66.57421875" style="3" customWidth="1"/>
    <col min="3" max="3" width="14.140625" style="3" customWidth="1"/>
    <col min="4" max="4" width="12.421875" style="3" customWidth="1"/>
    <col min="5" max="9" width="11.421875" style="3" customWidth="1"/>
    <col min="10" max="10" width="77.8515625" style="3" customWidth="1"/>
    <col min="11" max="16384" width="9.140625" style="3" customWidth="1"/>
  </cols>
  <sheetData>
    <row r="1" spans="1:10" ht="54.75" customHeight="1">
      <c r="A1" s="20" t="s">
        <v>32</v>
      </c>
      <c r="B1" s="20"/>
      <c r="C1" s="20"/>
      <c r="D1" s="20"/>
      <c r="E1" s="20"/>
      <c r="F1" s="20"/>
      <c r="G1" s="20"/>
      <c r="H1" s="20"/>
      <c r="I1" s="20"/>
      <c r="J1" s="20"/>
    </row>
    <row r="2" spans="1:10" ht="18.75">
      <c r="A2" s="21" t="s">
        <v>0</v>
      </c>
      <c r="B2" s="21"/>
      <c r="C2" s="21"/>
      <c r="D2" s="21"/>
      <c r="E2" s="21"/>
      <c r="F2" s="21"/>
      <c r="G2" s="21"/>
      <c r="H2" s="21"/>
      <c r="I2" s="21"/>
      <c r="J2" s="21"/>
    </row>
    <row r="3" spans="1:10" ht="18.75">
      <c r="A3" s="4"/>
      <c r="B3" s="5"/>
      <c r="C3" s="4"/>
      <c r="D3" s="4"/>
      <c r="E3" s="6"/>
      <c r="F3" s="6"/>
      <c r="G3" s="6"/>
      <c r="H3" s="6"/>
      <c r="I3" s="4"/>
      <c r="J3" s="7"/>
    </row>
    <row r="4" spans="1:10" ht="13.5" customHeight="1">
      <c r="A4" s="22" t="s">
        <v>1</v>
      </c>
      <c r="B4" s="22" t="s">
        <v>6</v>
      </c>
      <c r="C4" s="22" t="s">
        <v>2</v>
      </c>
      <c r="D4" s="23" t="s">
        <v>10</v>
      </c>
      <c r="E4" s="24" t="s">
        <v>31</v>
      </c>
      <c r="F4" s="24"/>
      <c r="G4" s="24"/>
      <c r="H4" s="24"/>
      <c r="I4" s="24"/>
      <c r="J4" s="22" t="s">
        <v>3</v>
      </c>
    </row>
    <row r="5" spans="1:10" ht="6.75" customHeight="1">
      <c r="A5" s="22"/>
      <c r="B5" s="22"/>
      <c r="C5" s="22"/>
      <c r="D5" s="23"/>
      <c r="E5" s="24"/>
      <c r="F5" s="24"/>
      <c r="G5" s="24"/>
      <c r="H5" s="24"/>
      <c r="I5" s="24"/>
      <c r="J5" s="22"/>
    </row>
    <row r="6" spans="1:10" ht="58.5" customHeight="1">
      <c r="A6" s="22"/>
      <c r="B6" s="22"/>
      <c r="C6" s="22"/>
      <c r="D6" s="23"/>
      <c r="E6" s="2" t="s">
        <v>12</v>
      </c>
      <c r="F6" s="2" t="s">
        <v>13</v>
      </c>
      <c r="G6" s="2" t="s">
        <v>4</v>
      </c>
      <c r="H6" s="2" t="s">
        <v>28</v>
      </c>
      <c r="I6" s="2" t="s">
        <v>5</v>
      </c>
      <c r="J6" s="22"/>
    </row>
    <row r="7" spans="1:10" ht="158.25" customHeight="1">
      <c r="A7" s="2"/>
      <c r="B7" s="8" t="s">
        <v>14</v>
      </c>
      <c r="C7" s="2" t="s">
        <v>7</v>
      </c>
      <c r="D7" s="2">
        <v>136.75</v>
      </c>
      <c r="E7" s="2">
        <v>101.29</v>
      </c>
      <c r="F7" s="2">
        <v>101.29</v>
      </c>
      <c r="G7" s="2">
        <v>39.7</v>
      </c>
      <c r="H7" s="9">
        <f>+G7-F7</f>
        <v>-61.59</v>
      </c>
      <c r="I7" s="2">
        <f>+G7/F7%</f>
        <v>39.194392338829104</v>
      </c>
      <c r="J7" s="1" t="s">
        <v>35</v>
      </c>
    </row>
    <row r="8" spans="1:10" ht="24" customHeight="1">
      <c r="A8" s="2"/>
      <c r="B8" s="25" t="s">
        <v>15</v>
      </c>
      <c r="C8" s="33"/>
      <c r="D8" s="33"/>
      <c r="E8" s="33"/>
      <c r="F8" s="33"/>
      <c r="G8" s="33"/>
      <c r="H8" s="33"/>
      <c r="I8" s="33"/>
      <c r="J8" s="34"/>
    </row>
    <row r="9" spans="1:10" ht="39.75" customHeight="1">
      <c r="A9" s="2"/>
      <c r="B9" s="8" t="s">
        <v>11</v>
      </c>
      <c r="C9" s="2" t="s">
        <v>7</v>
      </c>
      <c r="D9" s="1">
        <f>+D10</f>
        <v>80.325</v>
      </c>
      <c r="E9" s="1">
        <f>+E10</f>
        <v>46.1</v>
      </c>
      <c r="F9" s="1">
        <f>+F10</f>
        <v>46.1</v>
      </c>
      <c r="G9" s="1">
        <f>+G10</f>
        <v>24.593</v>
      </c>
      <c r="H9" s="10">
        <f>+G9-F9</f>
        <v>-21.507</v>
      </c>
      <c r="I9" s="1">
        <f>+G9/F9%</f>
        <v>53.3470715835141</v>
      </c>
      <c r="J9" s="11"/>
    </row>
    <row r="10" spans="1:10" ht="266.25" customHeight="1">
      <c r="A10" s="12">
        <v>1</v>
      </c>
      <c r="B10" s="8" t="s">
        <v>16</v>
      </c>
      <c r="C10" s="2" t="s">
        <v>7</v>
      </c>
      <c r="D10" s="1">
        <v>80.325</v>
      </c>
      <c r="E10" s="1">
        <v>46.1</v>
      </c>
      <c r="F10" s="1">
        <v>46.1</v>
      </c>
      <c r="G10" s="1">
        <v>24.593</v>
      </c>
      <c r="H10" s="10">
        <f>+G10-F10</f>
        <v>-21.507</v>
      </c>
      <c r="I10" s="1">
        <f>+G10/F10%</f>
        <v>53.3470715835141</v>
      </c>
      <c r="J10" s="1" t="s">
        <v>36</v>
      </c>
    </row>
    <row r="11" spans="1:10" ht="22.5" customHeight="1">
      <c r="A11" s="2"/>
      <c r="B11" s="25" t="s">
        <v>17</v>
      </c>
      <c r="C11" s="26"/>
      <c r="D11" s="26"/>
      <c r="E11" s="26"/>
      <c r="F11" s="26"/>
      <c r="G11" s="26"/>
      <c r="H11" s="26"/>
      <c r="I11" s="26"/>
      <c r="J11" s="27"/>
    </row>
    <row r="12" spans="1:10" s="14" customFormat="1" ht="22.5" customHeight="1">
      <c r="A12" s="13"/>
      <c r="B12" s="28" t="s">
        <v>8</v>
      </c>
      <c r="C12" s="29"/>
      <c r="D12" s="29"/>
      <c r="E12" s="29"/>
      <c r="F12" s="29"/>
      <c r="G12" s="29"/>
      <c r="H12" s="29"/>
      <c r="I12" s="29"/>
      <c r="J12" s="30"/>
    </row>
    <row r="13" spans="1:10" ht="20.25" customHeight="1">
      <c r="A13" s="2"/>
      <c r="B13" s="15" t="s">
        <v>29</v>
      </c>
      <c r="C13" s="1" t="s">
        <v>26</v>
      </c>
      <c r="D13" s="16">
        <v>2500</v>
      </c>
      <c r="E13" s="16">
        <v>2400</v>
      </c>
      <c r="F13" s="16">
        <v>2400</v>
      </c>
      <c r="G13" s="16">
        <v>2429</v>
      </c>
      <c r="H13" s="16">
        <f>+G13-F13</f>
        <v>29</v>
      </c>
      <c r="I13" s="1">
        <f>+G13/F13*100</f>
        <v>101.20833333333333</v>
      </c>
      <c r="J13" s="2"/>
    </row>
    <row r="14" spans="1:10" ht="42.75" customHeight="1">
      <c r="A14" s="2"/>
      <c r="B14" s="15" t="s">
        <v>18</v>
      </c>
      <c r="C14" s="1" t="s">
        <v>26</v>
      </c>
      <c r="D14" s="16">
        <v>53000</v>
      </c>
      <c r="E14" s="16">
        <f>+E13*21.2</f>
        <v>50880</v>
      </c>
      <c r="F14" s="16">
        <f>+F13*21.2</f>
        <v>50880</v>
      </c>
      <c r="G14" s="16">
        <f>+G13*21.2</f>
        <v>51494.799999999996</v>
      </c>
      <c r="H14" s="16">
        <f>+G14-F14</f>
        <v>614.7999999999956</v>
      </c>
      <c r="I14" s="1">
        <f>+G14/F14*100</f>
        <v>101.20833333333333</v>
      </c>
      <c r="J14" s="2"/>
    </row>
    <row r="15" spans="1:10" ht="22.5" customHeight="1">
      <c r="A15" s="13"/>
      <c r="B15" s="28" t="s">
        <v>9</v>
      </c>
      <c r="C15" s="31"/>
      <c r="D15" s="31"/>
      <c r="E15" s="31"/>
      <c r="F15" s="31"/>
      <c r="G15" s="31"/>
      <c r="H15" s="31"/>
      <c r="I15" s="31"/>
      <c r="J15" s="32"/>
    </row>
    <row r="16" spans="1:10" ht="44.25" customHeight="1">
      <c r="A16" s="11"/>
      <c r="B16" s="15" t="s">
        <v>19</v>
      </c>
      <c r="C16" s="17" t="s">
        <v>27</v>
      </c>
      <c r="D16" s="16">
        <v>6250</v>
      </c>
      <c r="E16" s="17">
        <f>2.4*2500</f>
        <v>6000</v>
      </c>
      <c r="F16" s="17">
        <v>6000</v>
      </c>
      <c r="G16" s="17">
        <v>6072.5</v>
      </c>
      <c r="H16" s="16">
        <f>+G16-F16</f>
        <v>72.5</v>
      </c>
      <c r="I16" s="1">
        <f>+G16/F16*100</f>
        <v>101.20833333333333</v>
      </c>
      <c r="J16" s="11"/>
    </row>
    <row r="17" spans="1:10" ht="37.5">
      <c r="A17" s="11"/>
      <c r="B17" s="15" t="s">
        <v>20</v>
      </c>
      <c r="C17" s="17" t="s">
        <v>27</v>
      </c>
      <c r="D17" s="16">
        <v>11200</v>
      </c>
      <c r="E17" s="17">
        <v>4500</v>
      </c>
      <c r="F17" s="17">
        <v>4500</v>
      </c>
      <c r="G17" s="17">
        <v>5100</v>
      </c>
      <c r="H17" s="16">
        <f>+G17-F17</f>
        <v>600</v>
      </c>
      <c r="I17" s="1">
        <f>+G17/F17*100</f>
        <v>113.33333333333333</v>
      </c>
      <c r="J17" s="11"/>
    </row>
    <row r="18" spans="1:10" ht="27" customHeight="1">
      <c r="A18" s="11"/>
      <c r="B18" s="11" t="s">
        <v>21</v>
      </c>
      <c r="C18" s="17" t="s">
        <v>27</v>
      </c>
      <c r="D18" s="16">
        <v>30000</v>
      </c>
      <c r="E18" s="11"/>
      <c r="F18" s="11"/>
      <c r="G18" s="17"/>
      <c r="H18" s="11"/>
      <c r="I18" s="11"/>
      <c r="J18" s="11"/>
    </row>
    <row r="19" spans="1:10" ht="117.75" customHeight="1">
      <c r="A19" s="12">
        <v>2</v>
      </c>
      <c r="B19" s="8" t="s">
        <v>22</v>
      </c>
      <c r="C19" s="2" t="s">
        <v>7</v>
      </c>
      <c r="D19" s="18">
        <v>14.3</v>
      </c>
      <c r="E19" s="2">
        <v>4.78</v>
      </c>
      <c r="F19" s="2">
        <v>4.78</v>
      </c>
      <c r="G19" s="18">
        <v>1.28</v>
      </c>
      <c r="H19" s="9">
        <f>+G19-F19</f>
        <v>-3.5</v>
      </c>
      <c r="I19" s="2">
        <f>+G19/F19*100</f>
        <v>26.778242677824267</v>
      </c>
      <c r="J19" s="1" t="s">
        <v>34</v>
      </c>
    </row>
    <row r="20" spans="1:10" ht="24" customHeight="1">
      <c r="A20" s="2"/>
      <c r="B20" s="25" t="s">
        <v>37</v>
      </c>
      <c r="C20" s="26"/>
      <c r="D20" s="26"/>
      <c r="E20" s="26"/>
      <c r="F20" s="26"/>
      <c r="G20" s="26"/>
      <c r="H20" s="26"/>
      <c r="I20" s="26"/>
      <c r="J20" s="27"/>
    </row>
    <row r="21" spans="1:10" ht="28.5" customHeight="1">
      <c r="A21" s="13"/>
      <c r="B21" s="28" t="s">
        <v>8</v>
      </c>
      <c r="C21" s="29"/>
      <c r="D21" s="29"/>
      <c r="E21" s="29"/>
      <c r="F21" s="29"/>
      <c r="G21" s="29"/>
      <c r="H21" s="29"/>
      <c r="I21" s="29"/>
      <c r="J21" s="30"/>
    </row>
    <row r="22" spans="1:10" ht="46.5" customHeight="1">
      <c r="A22" s="2"/>
      <c r="B22" s="15" t="s">
        <v>23</v>
      </c>
      <c r="C22" s="1" t="s">
        <v>26</v>
      </c>
      <c r="D22" s="16">
        <v>1715</v>
      </c>
      <c r="E22" s="2"/>
      <c r="F22" s="2"/>
      <c r="G22" s="2"/>
      <c r="H22" s="2"/>
      <c r="I22" s="2"/>
      <c r="J22" s="1" t="s">
        <v>30</v>
      </c>
    </row>
    <row r="23" spans="1:10" ht="21.75" customHeight="1">
      <c r="A23" s="13"/>
      <c r="B23" s="28" t="s">
        <v>9</v>
      </c>
      <c r="C23" s="29"/>
      <c r="D23" s="29"/>
      <c r="E23" s="29"/>
      <c r="F23" s="29"/>
      <c r="G23" s="29"/>
      <c r="H23" s="29"/>
      <c r="I23" s="29"/>
      <c r="J23" s="30"/>
    </row>
    <row r="24" spans="1:10" ht="83.25" customHeight="1">
      <c r="A24" s="11"/>
      <c r="B24" s="15" t="s">
        <v>24</v>
      </c>
      <c r="C24" s="17" t="s">
        <v>25</v>
      </c>
      <c r="D24" s="16">
        <v>35</v>
      </c>
      <c r="E24" s="11"/>
      <c r="F24" s="11"/>
      <c r="G24" s="11"/>
      <c r="H24" s="11"/>
      <c r="I24" s="11"/>
      <c r="J24" s="1" t="s">
        <v>33</v>
      </c>
    </row>
    <row r="26" spans="3:4" ht="18.75">
      <c r="C26" s="19"/>
      <c r="D26" s="19"/>
    </row>
  </sheetData>
  <sheetProtection/>
  <mergeCells count="15">
    <mergeCell ref="B20:J20"/>
    <mergeCell ref="B21:J21"/>
    <mergeCell ref="B23:J23"/>
    <mergeCell ref="B15:J15"/>
    <mergeCell ref="B8:J8"/>
    <mergeCell ref="B11:J11"/>
    <mergeCell ref="B12:J12"/>
    <mergeCell ref="A1:J1"/>
    <mergeCell ref="A2:J2"/>
    <mergeCell ref="A4:A6"/>
    <mergeCell ref="B4:B6"/>
    <mergeCell ref="C4:C6"/>
    <mergeCell ref="D4:D6"/>
    <mergeCell ref="E4:I5"/>
    <mergeCell ref="J4:J6"/>
  </mergeCells>
  <printOptions horizontalCentered="1"/>
  <pageMargins left="0" right="0" top="0.39" bottom="0.37" header="0" footer="0"/>
  <pageSetup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2022-07-20T15:15:04Z</dcterms:modified>
  <cp:category/>
  <cp:version/>
  <cp:contentType/>
  <cp:contentStatus/>
</cp:coreProperties>
</file>