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иш столи\веб сайтга\2023 йил 2 чорак\3299\"/>
    </mc:Choice>
  </mc:AlternateContent>
  <bookViews>
    <workbookView xWindow="0" yWindow="0" windowWidth="28800" windowHeight="12030" tabRatio="790" activeTab="5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7-илова" sheetId="26" r:id="rId7"/>
    <sheet name="8-илова " sheetId="28" r:id="rId8"/>
    <sheet name="9 илова" sheetId="29" r:id="rId9"/>
    <sheet name="10 илова " sheetId="30" r:id="rId10"/>
    <sheet name="11 илова" sheetId="31" r:id="rId11"/>
    <sheet name="12 илова" sheetId="32" r:id="rId12"/>
    <sheet name="13 илова" sheetId="33" r:id="rId13"/>
    <sheet name="14-илова " sheetId="13" r:id="rId14"/>
    <sheet name="15-илова" sheetId="14" r:id="rId15"/>
    <sheet name="ГТК" sheetId="23" state="hidden" r:id="rId16"/>
  </sheets>
  <definedNames>
    <definedName name="_xlnm._FilterDatabase" localSheetId="3" hidden="1">'4-илова '!$A$4:$T$15</definedName>
    <definedName name="_xlnm._FilterDatabase" localSheetId="4" hidden="1">'5-илова'!$A$6:$L$95</definedName>
    <definedName name="_xlnm._FilterDatabase" localSheetId="5" hidden="1">'6-илова '!$A$5:$M$10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'5-илова'!$5:$5</definedName>
    <definedName name="_xlnm.Print_Titles" localSheetId="5">'6-илова '!$5:$5</definedName>
    <definedName name="_xlnm.Print_Area" localSheetId="9">'10 илова '!$A$1:$L$15</definedName>
    <definedName name="_xlnm.Print_Area" localSheetId="14">'15-илова'!$A$1:$J$13</definedName>
    <definedName name="_xlnm.Print_Area" localSheetId="1">'2-илова'!$A$1:$J$14</definedName>
    <definedName name="_xlnm.Print_Area" localSheetId="2">'3-илова'!$A$1:$F$26</definedName>
    <definedName name="_xlnm.Print_Area" localSheetId="3">'4-илова '!$A$1:$L$17</definedName>
    <definedName name="_xlnm.Print_Area" localSheetId="4">'5-илова'!$A$1:$L$108</definedName>
    <definedName name="_xlnm.Print_Area" localSheetId="5">'6-илова '!$A$1:$H$12</definedName>
    <definedName name="_xlnm.Print_Area" localSheetId="7">'8-илова '!$A$1:$K$24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6" i="7" l="1"/>
  <c r="L105" i="7"/>
  <c r="L104" i="7"/>
  <c r="L103" i="7"/>
  <c r="L102" i="7"/>
  <c r="L101" i="7"/>
  <c r="L100" i="7"/>
  <c r="L99" i="7"/>
  <c r="L98" i="7"/>
  <c r="L97" i="7"/>
  <c r="L96" i="7"/>
  <c r="A9" i="7" l="1"/>
  <c r="A10" i="7" s="1"/>
  <c r="A11" i="7" s="1"/>
  <c r="A12" i="7" s="1"/>
  <c r="A13" i="7" s="1"/>
  <c r="A14" i="7" s="1"/>
  <c r="A15" i="7" s="1"/>
  <c r="A16" i="7" s="1"/>
  <c r="A17" i="7" s="1"/>
  <c r="A18" i="7" s="1"/>
  <c r="L77" i="7"/>
  <c r="L76" i="7"/>
  <c r="L75" i="7"/>
  <c r="L74" i="7"/>
  <c r="L73" i="7"/>
  <c r="L72" i="7"/>
  <c r="L71" i="7"/>
  <c r="K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5" i="7"/>
  <c r="L36" i="7"/>
  <c r="L47" i="7"/>
  <c r="L46" i="7"/>
  <c r="L44" i="7"/>
  <c r="L43" i="7"/>
  <c r="L42" i="7"/>
  <c r="L41" i="7"/>
  <c r="L40" i="7"/>
  <c r="L39" i="7"/>
  <c r="L38" i="7"/>
  <c r="L35" i="7"/>
  <c r="L34" i="7"/>
  <c r="L33" i="7"/>
  <c r="L32" i="7"/>
  <c r="L31" i="7" l="1"/>
  <c r="L30" i="7"/>
  <c r="L85" i="7" l="1"/>
  <c r="L84" i="7"/>
  <c r="L87" i="7"/>
  <c r="L86" i="7"/>
  <c r="L89" i="7"/>
  <c r="L88" i="7"/>
  <c r="L91" i="7"/>
  <c r="L90" i="7"/>
  <c r="L93" i="7"/>
  <c r="L92" i="7"/>
  <c r="L95" i="7"/>
  <c r="L94" i="7"/>
  <c r="L16" i="7" l="1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78" i="7"/>
  <c r="L79" i="7"/>
  <c r="L80" i="7"/>
  <c r="L81" i="7"/>
  <c r="L82" i="7"/>
  <c r="L83" i="7"/>
  <c r="L10" i="7"/>
  <c r="L15" i="7"/>
  <c r="L14" i="7"/>
  <c r="L13" i="7"/>
  <c r="L12" i="7"/>
  <c r="L11" i="7"/>
  <c r="L9" i="7"/>
  <c r="L8" i="7"/>
  <c r="L7" i="7"/>
  <c r="L15" i="4" l="1"/>
  <c r="E21" i="9"/>
  <c r="F21" i="9"/>
  <c r="C19" i="9"/>
  <c r="A6" i="32" l="1"/>
  <c r="A7" i="32" s="1"/>
  <c r="A8" i="32" s="1"/>
  <c r="A9" i="32" s="1"/>
  <c r="A10" i="32" s="1"/>
  <c r="A11" i="32" s="1"/>
  <c r="A12" i="32" s="1"/>
  <c r="A13" i="32" s="1"/>
  <c r="A14" i="32" s="1"/>
  <c r="A6" i="31"/>
  <c r="A7" i="31" s="1"/>
  <c r="A8" i="31" s="1"/>
  <c r="A9" i="31" s="1"/>
  <c r="A10" i="31" s="1"/>
  <c r="A11" i="31" s="1"/>
  <c r="A12" i="31" s="1"/>
  <c r="A13" i="31" s="1"/>
  <c r="A14" i="31" s="1"/>
  <c r="A8" i="26" l="1"/>
  <c r="A9" i="26" s="1"/>
  <c r="A10" i="26" s="1"/>
  <c r="A11" i="26" s="1"/>
  <c r="A12" i="26" s="1"/>
  <c r="C13" i="9" l="1"/>
  <c r="C14" i="9"/>
  <c r="C15" i="9"/>
  <c r="C16" i="9"/>
  <c r="C17" i="9" l="1"/>
  <c r="C18" i="9"/>
  <c r="H11" i="13" l="1"/>
  <c r="G11" i="13"/>
  <c r="A8" i="25" l="1"/>
  <c r="A9" i="25" s="1"/>
  <c r="A10" i="25" s="1"/>
  <c r="A9" i="23" l="1"/>
  <c r="A10" i="23" s="1"/>
  <c r="A11" i="23" s="1"/>
  <c r="A12" i="23" s="1"/>
  <c r="A13" i="23" s="1"/>
  <c r="A14" i="23" s="1"/>
  <c r="A15" i="23" s="1"/>
  <c r="A16" i="23" s="1"/>
  <c r="A17" i="23" s="1"/>
  <c r="F28" i="13" l="1"/>
  <c r="E28" i="13"/>
  <c r="D28" i="13"/>
  <c r="A26" i="13"/>
  <c r="A27" i="13" s="1"/>
  <c r="F19" i="13" l="1"/>
  <c r="E19" i="13"/>
  <c r="D19" i="13" l="1"/>
  <c r="A17" i="13"/>
  <c r="A18" i="13" s="1"/>
  <c r="I11" i="13" l="1"/>
  <c r="K11" i="13"/>
  <c r="F11" i="13"/>
  <c r="E11" i="13"/>
  <c r="D11" i="13"/>
  <c r="A9" i="13"/>
  <c r="A10" i="13" s="1"/>
  <c r="A13" i="9" l="1"/>
  <c r="D21" i="9" l="1"/>
  <c r="A11" i="1" l="1"/>
  <c r="C12" i="9"/>
  <c r="G21" i="9"/>
  <c r="C21" i="9" l="1"/>
  <c r="L37" i="7"/>
</calcChain>
</file>

<file path=xl/sharedStrings.xml><?xml version="1.0" encoding="utf-8"?>
<sst xmlns="http://schemas.openxmlformats.org/spreadsheetml/2006/main" count="987" uniqueCount="453">
  <si>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</si>
  <si>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</si>
  <si>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</si>
  <si>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</si>
  <si>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</si>
  <si>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</si>
  <si>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Ўз тасарруфидаги бюджет ташкилотларининг номланиши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</si>
  <si>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</si>
  <si>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</si>
  <si>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</si>
  <si>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</si>
  <si>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</si>
  <si>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</si>
  <si>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МАЪЛУМОТ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</si>
  <si>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</si>
  <si>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</si>
  <si>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</si>
  <si>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</si>
  <si>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</si>
  <si>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1-чорак</t>
  </si>
  <si>
    <t>2-чорак</t>
  </si>
  <si>
    <t>3-чорак</t>
  </si>
  <si>
    <t>Жами</t>
  </si>
  <si>
    <t>Сўндирилиши муддати</t>
  </si>
  <si>
    <t>№</t>
  </si>
  <si>
    <t>Амалга оширилган ишлар</t>
  </si>
  <si>
    <t>Кредит олувчилар номи</t>
  </si>
  <si>
    <t>Субсидия олувчилар номи</t>
  </si>
  <si>
    <t>...</t>
  </si>
  <si>
    <t>Маблағ ажратилиши юзасидан асословчи хужжат номи ва санаси</t>
  </si>
  <si>
    <t>Ажратилиши тартиби</t>
  </si>
  <si>
    <t>МАЪЛУМОТЛАР</t>
  </si>
  <si>
    <t>Кредитлар бўйича:</t>
  </si>
  <si>
    <t>Субсидиялар бўйича:</t>
  </si>
  <si>
    <t>Фоиз ставкаси</t>
  </si>
  <si>
    <t>Жойлашган ҳудуд
(вилоят, туман (шаҳар)</t>
  </si>
  <si>
    <t xml:space="preserve">Молиялаштириш манбаси* </t>
  </si>
  <si>
    <t>4-чорак</t>
  </si>
  <si>
    <t>Молиялаштириш манбаси*</t>
  </si>
  <si>
    <t xml:space="preserve">Маблағ ажратилишидан кўзланган мақсад </t>
  </si>
  <si>
    <t>Қўшимча манба номи</t>
  </si>
  <si>
    <t>Қўшимча манба ҳисобидан маблағ ажратилиши бўйича маҳаллий давлат органининг қарори</t>
  </si>
  <si>
    <t>рақами</t>
  </si>
  <si>
    <t>санаси</t>
  </si>
  <si>
    <t>Маблағ ажратилишидан кўзланган мақсад*</t>
  </si>
  <si>
    <t>*Изоҳ: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эттирилади.</t>
  </si>
  <si>
    <t>Маблағ ажратилган ташкилот</t>
  </si>
  <si>
    <t>Депозитлар бўйича</t>
  </si>
  <si>
    <t>Фоизи</t>
  </si>
  <si>
    <t>Шартнома рақами ва санаси</t>
  </si>
  <si>
    <t>Депозит жойлаштирилган банк номи</t>
  </si>
  <si>
    <t>Муддати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</si>
  <si>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</si>
  <si>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</si>
  <si>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</si>
  <si>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</si>
  <si>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</si>
  <si>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</si>
  <si>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</si>
  <si>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</si>
  <si>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</si>
  <si>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</si>
  <si>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</si>
  <si>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</si>
  <si>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</si>
  <si>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</si>
  <si>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</si>
  <si>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</si>
  <si>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</si>
  <si>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</si>
  <si>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</si>
  <si>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Ажратилган маблағ миқдори
(минг сўм)</t>
  </si>
  <si>
    <t>Молиялаштирилган маблағ
(минг сўм)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</si>
  <si>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</si>
  <si>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</si>
  <si>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</si>
  <si>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Ажратилган маблағ 
(минг сўм)</t>
  </si>
  <si>
    <t>Жойлаштирилган маблағ
 (минг сўм)</t>
  </si>
  <si>
    <t>Т/Р</t>
  </si>
  <si>
    <t>Шаклланган қўшимча маблағ миқдори</t>
  </si>
  <si>
    <t>х</t>
  </si>
  <si>
    <t>Ажратилган кредит маблағларининг қайтарилиши</t>
  </si>
  <si>
    <t>Асосий қарз</t>
  </si>
  <si>
    <t>Фоиз тўловлари</t>
  </si>
  <si>
    <t>Жарима ва пенялар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</si>
  <si>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</si>
  <si>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</si>
  <si>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</si>
  <si>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</si>
  <si>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</si>
  <si>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</si>
  <si>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</si>
  <si>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</si>
  <si>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14-ИЛОВА</t>
  </si>
  <si>
    <t>Бюджет жараёнининг очиқлигини таъминлаш 
мақсадида расмий веб-сайтларда маълумотларни 
жойлаштириш тартиби тўғрисидаги низомга
15-ИЛОВА</t>
  </si>
  <si>
    <t>ягона ижтимоий солиқ</t>
  </si>
  <si>
    <t>Маълумот мавжуд эмас</t>
  </si>
  <si>
    <t>Маълумотлар мавжуд эмас</t>
  </si>
  <si>
    <t>Ўрмон хўжалиги давлат қўмитасида капитал қўйилмалар ҳисобидан амалга оширилаётган лойиҳалар мавжуд эмас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</si>
  <si>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</si>
  <si>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</si>
  <si>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</si>
  <si>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</si>
  <si>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</si>
  <si>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</si>
  <si>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</si>
  <si>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</si>
  <si>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</si>
  <si>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Бюджетдан ташқари маблағлар</t>
  </si>
  <si>
    <t>ПҚ-3953 27.09.2018й.</t>
  </si>
  <si>
    <t>Ўзбекистон Республикасининг Давлат бюджети</t>
  </si>
  <si>
    <t>Электрон дўкон</t>
  </si>
  <si>
    <t>Ўрмон хўжалиги илмий-тадқиқот институти ҳузуридаги чўл ҳудудларида ўрмончиликни ривожлантириш илмий маркази</t>
  </si>
  <si>
    <t>Ўрмон хўжалиги давлат қўмитаси</t>
  </si>
  <si>
    <t>МТБ ва ОХБ</t>
  </si>
  <si>
    <t>Ўрмон хўжалиги илмий-тадқиқот институти</t>
  </si>
  <si>
    <t>Урмонкурилиш ДУК</t>
  </si>
  <si>
    <t>Урмон хужалиги илмий тадкикот институтининг Андижон филилали</t>
  </si>
  <si>
    <t>*Изоҳ: Давлат бюджети тўғрисидаги қонунда белгиланган биринчи даражали бюджет маблағлари тақсимловчилар бўйича тўлдирилади.</t>
  </si>
  <si>
    <t>Йил давомида
қўшимча ажратилган маблағлар асосида
(минг сўм)</t>
  </si>
  <si>
    <t>Йил бошида учун тасдиқланган дастур асосида (минг сўм)</t>
  </si>
  <si>
    <t>Ажратилган маблағнинг ўзлаштирилиши (%)</t>
  </si>
  <si>
    <t>Бажарилган ишлар ва харажатларнинг миқдори
 (минг сўм)</t>
  </si>
  <si>
    <t>Молиялаштирил-ган маблағ
(минг сўм)</t>
  </si>
  <si>
    <t>Режалаштирилган маблағ</t>
  </si>
  <si>
    <t>Объект сони</t>
  </si>
  <si>
    <t>Биринчи даражали бюджет маблағлари тақсимловчи номи*</t>
  </si>
  <si>
    <t xml:space="preserve"> 20____ йилда
Ўзбекистон Республикасининг Давлат бюджетидан молиялаштириладиган ижтимоий ва ишлаб чиқариш инфратузилмасини ривожлантириш
дастурларининг ижро этилиши тўғрисидаги 
МАЪЛУМОТ</t>
  </si>
  <si>
    <t>Бюджет жараёнининг очиқлигини таъминлаш 
мақсадида расмий веб-сайтларда маълумотларни 
жойлаштириш тартиби тўғрисидаги низомга
7-ИЛОВА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</si>
  <si>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</si>
  <si>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Объект номи ва манзили</t>
  </si>
  <si>
    <t>Амалга ошириш муддати</t>
  </si>
  <si>
    <t>Ўлчов бирлиги</t>
  </si>
  <si>
    <t>Лойиҳа қуввати</t>
  </si>
  <si>
    <t>Молиялаш-тирилган маблағ
(минг сўм)</t>
  </si>
  <si>
    <t>Ажратилган маблағнинг ўзлаш-тирилиши (%)</t>
  </si>
  <si>
    <t>Дастурга киритиш учун асос</t>
  </si>
  <si>
    <t>Йил бошида учун тасдиқланган дастур асосида
(минг сўм)</t>
  </si>
  <si>
    <t>I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</si>
  <si>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</si>
  <si>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</si>
  <si>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</si>
  <si>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</si>
  <si>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</si>
  <si>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</si>
  <si>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</si>
  <si>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</si>
  <si>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</si>
  <si>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</si>
  <si>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</si>
  <si>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Бюджет жараёнининг очиқлигини таъминлаш 
мақсадида расмий веб-сайтларда маълумотларни 
жойлаштириш тартиби тўғрисидаги низомга
9-ИЛОВА</t>
  </si>
  <si>
    <r>
      <t xml:space="preserve">Тақдим этилган солиқ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</si>
  <si>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Солиқ тури</t>
  </si>
  <si>
    <t>Имтиёз номи</t>
  </si>
  <si>
    <t>Хуқуқий хужжат тури</t>
  </si>
  <si>
    <t>Хужжат рақами ва санаси</t>
  </si>
  <si>
    <t>Имтиёзнинг амал қилиш муддати</t>
  </si>
  <si>
    <t>Бюджет жараёнининг очиқлигини таъминлаш 
мақсадида расмий веб-сайтларда маълумотларни 
жойлаштириш тартиби тўғрисидаги низомга
10-ИЛОВА</t>
  </si>
  <si>
    <r>
      <t xml:space="preserve">Тақдим этилган божхона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</si>
  <si>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Хужжат тури</t>
  </si>
  <si>
    <t>Хужжат рақами</t>
  </si>
  <si>
    <t>Хужжат тасдиқланган сана</t>
  </si>
  <si>
    <t>Хужжат номи</t>
  </si>
  <si>
    <t>Ҳужжатнинг тузилмавий бирлиги</t>
  </si>
  <si>
    <t>Кучга кириш санаси</t>
  </si>
  <si>
    <t>Хужжатнинг амал қилиш муддати</t>
  </si>
  <si>
    <t>Имтиёз тури</t>
  </si>
  <si>
    <t>Имтиёз берилган соҳа номи</t>
  </si>
  <si>
    <t>Божхона тўлови</t>
  </si>
  <si>
    <t>Акциз солиғи</t>
  </si>
  <si>
    <t>ҚҚС</t>
  </si>
  <si>
    <t>Бюджет жараёнининг очиқлигини таъминлаш 
мақсадида расмий веб-сайтларда маълумотларни 
жойлаштириш тартиби тўғрисидаги низомга
11-ИЛОВА</t>
  </si>
  <si>
    <t xml:space="preserve"> 20____ йилда
Тадбиркорлик субъектларига тақдим этилган солиқ имтиёзлари тўғрисида
МАЪЛУМОТ</t>
  </si>
  <si>
    <t>Жами имтиёз суммаси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</si>
  <si>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12-ИЛОВА</t>
  </si>
  <si>
    <t xml:space="preserve"> 20____ йилда
Тадбиркорлик субъектларига тақдим этилган божхона имтиёзлари тўғрисида
МАЪЛУМОТ</t>
  </si>
  <si>
    <r>
      <rPr>
        <sz val="12"/>
        <rFont val="Times New Roman"/>
        <family val="1"/>
        <charset val="204"/>
      </rPr>
      <t>Бюджет жараёнининг очиқлигини таъминлаш 
мақсадида расмий веб-сайтларда маълумотларни жойлаштириш тартиби тўғрисидаги низомга
13-ИЛОВА</t>
    </r>
    <r>
      <rPr>
        <b/>
        <sz val="12"/>
        <rFont val="Times New Roman"/>
        <family val="1"/>
        <charset val="204"/>
      </rPr>
      <t xml:space="preserve">
</t>
    </r>
  </si>
  <si>
    <t xml:space="preserve"> 20____ йилда
Ўзбекистон Республикасининг Давлат молиявий назорат органлари томонидан ўтказилган назорат тадбирлари юзасидагн
МАЪЛУМОТ</t>
  </si>
  <si>
    <t>Р  Е  Ж  А С  И *</t>
  </si>
  <si>
    <t>Назорат тадбирлари мазмуни</t>
  </si>
  <si>
    <t xml:space="preserve"> Ўтказиш санаси</t>
  </si>
  <si>
    <t>Объектлар номи</t>
  </si>
  <si>
    <t>*Ҳар чорак якунлари бўйича ўтказилган назорат тадбирлари натижалари юзасидан вазирликлар ва ҳудудлар кесимида маълумот тақдим этилади.</t>
  </si>
  <si>
    <t>Урмон хужалигини ривожлантириш Инновация маркази</t>
  </si>
  <si>
    <t>Ўзбекистон Республикасининг Давлат бюджети, Бюджетдан ташқари жамғарма маблағлари</t>
  </si>
  <si>
    <t>дона</t>
  </si>
  <si>
    <t>Ягона етказиб берувчи</t>
  </si>
  <si>
    <t>литр</t>
  </si>
  <si>
    <t>Доривор ўсимликларни етиштириш ва қайта ишлаш илмий-ишлаб чиқариш маркази</t>
  </si>
  <si>
    <t>(минг сўм)</t>
  </si>
  <si>
    <t>(сўмда)</t>
  </si>
  <si>
    <t>Услуги по сотовой (мобильной) связи</t>
  </si>
  <si>
    <t>Услуги телефонной связи</t>
  </si>
  <si>
    <t>Бензин автомобильный</t>
  </si>
  <si>
    <t>м3</t>
  </si>
  <si>
    <t>Авиабилет</t>
  </si>
  <si>
    <t>Услуги по абонентской плате</t>
  </si>
  <si>
    <t>Услуга по подключению к интернету</t>
  </si>
  <si>
    <t>Ежемесячная абонентская плата за использование Единой межведомственной электронной системы исполнительской дисциплины ?Ijro.gov.uz?</t>
  </si>
  <si>
    <t>Услуга оказание охранных услуг на договорной основе юридическим лицам</t>
  </si>
  <si>
    <t>Услуги по технической поддержке информационных технологий</t>
  </si>
  <si>
    <t>Аренда оборудования</t>
  </si>
  <si>
    <t>хизмат</t>
  </si>
  <si>
    <t>Энергия тепловая, отпущенная котельными</t>
  </si>
  <si>
    <t>Гкалл</t>
  </si>
  <si>
    <t>кВт</t>
  </si>
  <si>
    <t>Услуги по распространению информации в печатных газетах</t>
  </si>
  <si>
    <t>Бензин</t>
  </si>
  <si>
    <t>ЯТТ УМАРОВ БОТИР БАХОДИРОВИЧ-20218000004660212001-00786</t>
  </si>
  <si>
    <t>АО "UZBEKISTAN AIRWAYS"-20210000705115307002-01110</t>
  </si>
  <si>
    <t>"UNICON-SOFT" МЧЖ-20208000800809354003-01018</t>
  </si>
  <si>
    <t>O`ZR MILLIY GVARDIYASI QO`RIQLASH BB TOSH VIL QO`RIQLASH BOSHQARMASI-21596000900189870001-00025</t>
  </si>
  <si>
    <t>Республика махсус алока богламаси ДУК-20210000200155276007-00401</t>
  </si>
  <si>
    <t>31110840211264</t>
  </si>
  <si>
    <t>300970850</t>
  </si>
  <si>
    <t>306628114</t>
  </si>
  <si>
    <t>305109680</t>
  </si>
  <si>
    <t>200524244</t>
  </si>
  <si>
    <t>201440547</t>
  </si>
  <si>
    <t>"O`ZBEKTELEKOM" АЖ-20210000604074838051-00401</t>
  </si>
  <si>
    <t>203366731</t>
  </si>
  <si>
    <t xml:space="preserve"> 2022 йил 9 ойликда       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</si>
  <si>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Ўрмон хўжалиги давлат қўмитаси томонидан 2022 йил 9 ойликда Ўзбекистон Республикасининг Давлат бюджетидан молиялаштириладиган ижтимоий ва ишлаб чиқариш
инфратузилмасини ривожлантириш дастурлари мавжуд йўқ</t>
  </si>
  <si>
    <t>201678867</t>
  </si>
  <si>
    <t>Тошкент Давлат Аграр Универстети-23402000300100001010-00014</t>
  </si>
  <si>
    <t>305638965</t>
  </si>
  <si>
    <t>Устранение неполадок транспортных средств</t>
  </si>
  <si>
    <t>"O`ZBEKISTON POCHTASI" АЖ-20210000900155266001-00401</t>
  </si>
  <si>
    <t>200833833</t>
  </si>
  <si>
    <t>"O`ZBEKTELEKOM" АЖ-20210000704074838066-00401</t>
  </si>
  <si>
    <t>Энг яхши таклифларни биржа орқали танлаб олиш учун</t>
  </si>
  <si>
    <t>"UNG PETRO" МЧЖ-20208000304735172005-00440</t>
  </si>
  <si>
    <t>"DAVLAT AXBOROT TIZIMLARINI YARATISH VA QOLLAB QUVATLASH BOYICHA YAGONA INTEGR-"-20208000904198204001-00445</t>
  </si>
  <si>
    <t>204118319</t>
  </si>
  <si>
    <t>"O`ZBEKTELEKOM" АЖ-20210000504074838073-00401</t>
  </si>
  <si>
    <t>ONE-NET-20208000905332871001-00440</t>
  </si>
  <si>
    <t>308120160</t>
  </si>
  <si>
    <t>"O`ZBEKTELEKOM" АЖ-20210000104074838076-00401</t>
  </si>
  <si>
    <t>Услуга телефонной связи</t>
  </si>
  <si>
    <t>Услуга канализации</t>
  </si>
  <si>
    <t>Услуга водоснабжения</t>
  </si>
  <si>
    <t>"MUSAFFO OBI HAYOT" МЧЖ-22638000504620424511-00837</t>
  </si>
  <si>
    <t>300472766</t>
  </si>
  <si>
    <t>Услуга по передаче электроэнергии</t>
  </si>
  <si>
    <t>306945457</t>
  </si>
  <si>
    <t>"SMART SOLUTIONS SYSTEM" MChJ-20208000005153369002-01071</t>
  </si>
  <si>
    <t>Фотоэлектрическая панель 40 кВт</t>
  </si>
  <si>
    <t>Услуги специальной почтовой связи</t>
  </si>
  <si>
    <t xml:space="preserve"> Услуги кабельного телевидения</t>
  </si>
  <si>
    <t>"Uzdigital TV" МЧЖ-20208000404813150001-00401</t>
  </si>
  <si>
    <t>207027936</t>
  </si>
  <si>
    <t>Услуга по предоставлению канала доступа к виртуальным частным cетям (VPN)</t>
  </si>
  <si>
    <t xml:space="preserve"> Услуга телефонной связи</t>
  </si>
  <si>
    <t>Республика махсус алока богламаси ДУК-20210000100155276001-00401</t>
  </si>
  <si>
    <t>Ўзбекистон матбуоти журнали таҳририяти-20208000505480495001-01072</t>
  </si>
  <si>
    <t>308729192</t>
  </si>
  <si>
    <t>Услуга по технической поддержке информационных технологий</t>
  </si>
  <si>
    <t>ГУП "O`RMONTEXNOSERVIS"-23402000300100001010-00014</t>
  </si>
  <si>
    <t>Услуга по подписке и доставке периодического печатного издания в электронном виде</t>
  </si>
  <si>
    <t>YASHIL MAKON-GROUP MAS`ULIYATI CHEKLANGAN JAMIYAT-20208000905563507001-01145</t>
  </si>
  <si>
    <t>309828891</t>
  </si>
  <si>
    <t>Услуга специальной почтовой связи</t>
  </si>
  <si>
    <t>"O`ZBEKISTON POCHTASI" АЖ-20210000300155266055-00401</t>
  </si>
  <si>
    <t>Услуга по размещению в информационно-коммуникационной сети Интернет (услуги веб-хостинга)</t>
  </si>
  <si>
    <t>.31110840211264</t>
  </si>
  <si>
    <t>231100421194016, 
125-23</t>
  </si>
  <si>
    <t>231100241341540, 1912334079</t>
  </si>
  <si>
    <t>231100101342364, 384</t>
  </si>
  <si>
    <t>231100101341381, 73-П</t>
  </si>
  <si>
    <t>231100101343532, 
6357-2023/IJRO</t>
  </si>
  <si>
    <t>231100241343310, 
1916863978</t>
  </si>
  <si>
    <t>231100241348026, 
ON-132/2023</t>
  </si>
  <si>
    <t>231100241349908, 
1918386304</t>
  </si>
  <si>
    <t xml:space="preserve">231100241402382, 
179/K-115 </t>
  </si>
  <si>
    <t>231100241402269, 
1140611</t>
  </si>
  <si>
    <t>231100101409035, 32965</t>
  </si>
  <si>
    <t>231100341421727,  34</t>
  </si>
  <si>
    <t>231100341428236, 39</t>
  </si>
  <si>
    <t xml:space="preserve">231110081341408, 1116069 </t>
  </si>
  <si>
    <t xml:space="preserve">231110081341139, 1115605 </t>
  </si>
  <si>
    <t>231110081354097, 1125143</t>
  </si>
  <si>
    <t>231100241488882, 
ON-132/23</t>
  </si>
  <si>
    <t>231100221505612,
268</t>
  </si>
  <si>
    <t>231100101340072, 13</t>
  </si>
  <si>
    <t>231100241340969, 
23K-228</t>
  </si>
  <si>
    <t>231100241356596, CPIO-2423/VPN</t>
  </si>
  <si>
    <t>231100241365049, 443</t>
  </si>
  <si>
    <t>231110081278847, 1056543</t>
  </si>
  <si>
    <t>231100341428434, 39</t>
  </si>
  <si>
    <t>231100291456006, 2023/2</t>
  </si>
  <si>
    <t>231100421444636,
835-23</t>
  </si>
  <si>
    <t>231100361470659,
73/2023/Ж</t>
  </si>
  <si>
    <t>231100101482714, 23</t>
  </si>
  <si>
    <t>231100341398960, 
71-23/PP-сонли шартномага 1-сонли К-к</t>
  </si>
  <si>
    <t>231100141484076, 
1914985119</t>
  </si>
  <si>
    <t>231110081391872, 1162375</t>
  </si>
  <si>
    <t xml:space="preserve">23110012229787, 03/03/2023 </t>
  </si>
  <si>
    <t>Услуга по вывозу мусора</t>
  </si>
  <si>
    <t>207164839</t>
  </si>
  <si>
    <t>231110081409039, 
1183621</t>
  </si>
  <si>
    <t>RAHNAMO SERVIS-
20208000305006983001-00407</t>
  </si>
  <si>
    <t>231100101537718,
16704-2023/IJRO</t>
  </si>
  <si>
    <t>Картридж для принтера</t>
  </si>
  <si>
    <t>OOO "Info Semantik"-20208000504003824001-01033</t>
  </si>
  <si>
    <t>202934279</t>
  </si>
  <si>
    <t>231110081424262,
1199484</t>
  </si>
  <si>
    <t>Программное обеспечение в сфере информационных технологий</t>
  </si>
  <si>
    <t>231110081431779,
1197470</t>
  </si>
  <si>
    <t>ДП Softline International -20214000404361008001-00974</t>
  </si>
  <si>
    <t>205257991</t>
  </si>
  <si>
    <t>231100421554562,
979-23</t>
  </si>
  <si>
    <t>Услуга по сотовой (мобильной) связи</t>
  </si>
  <si>
    <t>231100241349908, 
1918386304-сонли шартномага 1-сонли К-к</t>
  </si>
  <si>
    <t xml:space="preserve">231100241341540,
 1912334079-сонли шартномага 1-сонли К-к </t>
  </si>
  <si>
    <t>231100101341381,
73-П сонли шартномага 1-сонли К-к</t>
  </si>
  <si>
    <t xml:space="preserve"> Скоросшиватель</t>
  </si>
  <si>
    <t>231110081460393,
1222224</t>
  </si>
  <si>
    <t>"BEKABAD HOLDING"МЧЖ-20208000500863915001-00468</t>
  </si>
  <si>
    <t>305437796</t>
  </si>
  <si>
    <t>Папка</t>
  </si>
  <si>
    <t>231110081460373,
1222068</t>
  </si>
  <si>
    <t>YANGIYER BREND MCHJ-20208000305199183001-00761</t>
  </si>
  <si>
    <t>306982910</t>
  </si>
  <si>
    <t>Услуга монтажа и пуско-наладки охранной сигнализации</t>
  </si>
  <si>
    <t>231110081457830,
1219973</t>
  </si>
  <si>
    <t>OOO "PLUMB LINE"-20208000004332737001-00446</t>
  </si>
  <si>
    <t>205012940</t>
  </si>
  <si>
    <t>Услуга по абонентской плате</t>
  </si>
  <si>
    <t>231100241343310,
1916863978-сонли шартномага 1-сонли К-к</t>
  </si>
  <si>
    <t xml:space="preserve">231100291585336,
2023/1 </t>
  </si>
  <si>
    <t>231100101342364,
 384-cонли шартномага 1-сонли К-к</t>
  </si>
  <si>
    <t>Гигрометр психрометрический</t>
  </si>
  <si>
    <t>ООО DIAG LAB TRADE-20208000505089193001-01067</t>
  </si>
  <si>
    <t>306477715</t>
  </si>
  <si>
    <t>Чистоль</t>
  </si>
  <si>
    <t>231110081480734,
1245435</t>
  </si>
  <si>
    <t>GRAND BENEFIT-20208000805451519001-00850</t>
  </si>
  <si>
    <t>308969891</t>
  </si>
  <si>
    <t>231110081504677,
1268038</t>
  </si>
  <si>
    <t>ООО UMAKANSUL BUSINESS-20208000105163906001-01122</t>
  </si>
  <si>
    <t>307027086</t>
  </si>
  <si>
    <t>231110081504650,
1267982</t>
  </si>
  <si>
    <t>ООО AZIZBEK KANS-WORLD-20208000605170909001-01108</t>
  </si>
  <si>
    <t>307087314</t>
  </si>
  <si>
    <t>231110081504305,
1267725</t>
  </si>
  <si>
    <t>231110081508424,
1271424</t>
  </si>
  <si>
    <t>Скоросшиватель</t>
  </si>
  <si>
    <t>231110081508402,
1271357</t>
  </si>
  <si>
    <t xml:space="preserve"> Тряпка для очистки поверхностей</t>
  </si>
  <si>
    <t>231110081507836,
1271135</t>
  </si>
  <si>
    <t>Кабель для видеонаблюдения</t>
  </si>
  <si>
    <t>ООО GARDNER SERVICE PC-20208000000940758001-01037</t>
  </si>
  <si>
    <t>305846612</t>
  </si>
  <si>
    <t>231110081508004,
1271163</t>
  </si>
  <si>
    <t>метр</t>
  </si>
  <si>
    <t xml:space="preserve"> Бумага туалетная</t>
  </si>
  <si>
    <t>ООО ETTI PLYUS ETTI-20208000005162348003-00974</t>
  </si>
  <si>
    <t>307005723</t>
  </si>
  <si>
    <t>231110081507916,
1270996</t>
  </si>
  <si>
    <t>Ручка канцелярская</t>
  </si>
  <si>
    <t>OOO"POWER MAX GROUP"-20208000400391797001-01086</t>
  </si>
  <si>
    <t>303055063</t>
  </si>
  <si>
    <t>231110081507984,
1271068</t>
  </si>
  <si>
    <t>RUXSHONA TWIN STAR MCHJ-20208000905581264001-01046</t>
  </si>
  <si>
    <t>309983812</t>
  </si>
  <si>
    <t>231110081507950,
1271066</t>
  </si>
  <si>
    <t>Перчатки из полимерных материалов для защиты от внешних воздействий</t>
  </si>
  <si>
    <t>YaTT AXUNOV XUSHNUD KARIMJANOVICH-20218000505003315001-01114</t>
  </si>
  <si>
    <t>31509731230048</t>
  </si>
  <si>
    <t>пара</t>
  </si>
  <si>
    <t>231110081507884,
1270906</t>
  </si>
  <si>
    <t xml:space="preserve"> Половая тряпка</t>
  </si>
  <si>
    <t>231110081507855,
309983812</t>
  </si>
  <si>
    <t>Мыло туалетное жидкое</t>
  </si>
  <si>
    <t>DENDROBIUM COSMETICS МЧЖ-20208000100597604001-00440</t>
  </si>
  <si>
    <t>303847952</t>
  </si>
  <si>
    <t>231110081507806
1270821</t>
  </si>
  <si>
    <t>Деловой журнал</t>
  </si>
  <si>
    <t>231110081517261,
1279192</t>
  </si>
  <si>
    <t>Шланг промышленный</t>
  </si>
  <si>
    <t>KARTALL PLUSS MCHJ-20208000905529521001-01089</t>
  </si>
  <si>
    <t>309576391</t>
  </si>
  <si>
    <t>231110081517309,
1279202</t>
  </si>
  <si>
    <t>ЯТТ Ахмедов М.М.-20218000605108078001-01018</t>
  </si>
  <si>
    <t>30304880270210</t>
  </si>
  <si>
    <t>231110081525721,
1287102</t>
  </si>
  <si>
    <t>Чип для картриджа</t>
  </si>
  <si>
    <t>ООО INTELLECTUAL GLOBAL NETWORK-20208000105065363001-01167</t>
  </si>
  <si>
    <t>306363683</t>
  </si>
  <si>
    <t>231110081546851,
1306271</t>
  </si>
  <si>
    <t>231100291681966,
2023/4</t>
  </si>
  <si>
    <t xml:space="preserve"> Унитаз</t>
  </si>
  <si>
    <t>YaTT Mamirov Bahodir O`tkir O`g`li-20218000105564219001-00491</t>
  </si>
  <si>
    <t>32201966430013</t>
  </si>
  <si>
    <t>231110081602481,
1355650</t>
  </si>
  <si>
    <t>231100221766666,
392</t>
  </si>
  <si>
    <t xml:space="preserve">231100241402269,
1140611-сонли шартномага 1-сонли К-к
</t>
  </si>
  <si>
    <t>231100341421727
34-сонли шартномага 1-сонли К-к</t>
  </si>
  <si>
    <t>Герметик</t>
  </si>
  <si>
    <t>THREE EAGLES-20208000805613659001-00969</t>
  </si>
  <si>
    <t>310208478</t>
  </si>
  <si>
    <t>231110081635337,
1388691</t>
  </si>
  <si>
    <t>Бумага А4</t>
  </si>
  <si>
    <t>ООО XIRAD GROUP-20208000905366991001-00468</t>
  </si>
  <si>
    <t>308340236</t>
  </si>
  <si>
    <t>пачка</t>
  </si>
  <si>
    <t>231110081639606,
1388072</t>
  </si>
  <si>
    <t>Карандаши простые и цветные с грифелями в твердой оболочке</t>
  </si>
  <si>
    <t>"BUSINESS  RING" Mas?uliyati cheklangan jamiyati-20208000001007175001-00423</t>
  </si>
  <si>
    <t>306098554</t>
  </si>
  <si>
    <t xml:space="preserve">231110081635408,
1384653 </t>
  </si>
  <si>
    <t>Портландцементы белые</t>
  </si>
  <si>
    <t>ООО BILOL AND E`ZOZA-20208000005191523001-00457</t>
  </si>
  <si>
    <t>307205774</t>
  </si>
  <si>
    <t>кг</t>
  </si>
  <si>
    <t>231110081629343,
1379684</t>
  </si>
  <si>
    <t>Бумага туалетная</t>
  </si>
  <si>
    <t>SEVEN PLYUS SEVEN MCHJ-20208000505614358001-00974</t>
  </si>
  <si>
    <t>310215913</t>
  </si>
  <si>
    <t>Услуга по проведению учебных курсов по делопроизводству и по архивному делу</t>
  </si>
  <si>
    <t>"Узархив" агентлиги хузуридаги Архив иши ва иш юритиш маркази-20210000905262640001-00423</t>
  </si>
  <si>
    <t>307576171</t>
  </si>
  <si>
    <t>231100101798661,
АИ-49</t>
  </si>
  <si>
    <t>231110081640627,
1391547</t>
  </si>
  <si>
    <t>231110081656188,
1403272</t>
  </si>
  <si>
    <r>
      <t xml:space="preserve"> 2023 йил 2-чоракда 
Ўрмон хўжалиги агентлиги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</si>
  <si>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t>Бланки форм учетной и отчетной документации</t>
  </si>
  <si>
    <t>ООО ИД "TABRIKLAR DUNYOSI"-20208000504337797001-00842</t>
  </si>
  <si>
    <t>205101933</t>
  </si>
  <si>
    <t>231110081468038,
1229653</t>
  </si>
  <si>
    <t>Услуга по GPS навигации</t>
  </si>
  <si>
    <t>"INTERNATIONAL MONITORING GROUP " МЧЖ-20208000904814491001-01071</t>
  </si>
  <si>
    <t>207041571</t>
  </si>
  <si>
    <t>231100141578855,
5727-U</t>
  </si>
  <si>
    <t>231110081471471,
1234007</t>
  </si>
  <si>
    <t>231110081517320,
1279296</t>
  </si>
  <si>
    <t>231110081524687,
1286154</t>
  </si>
  <si>
    <t>231110081559677,
1317331</t>
  </si>
  <si>
    <t>Услуга кабельного телевидения</t>
  </si>
  <si>
    <t>231100241340969,
23К-228-сонли шартномага №1 К-к</t>
  </si>
  <si>
    <t>231110081629298,
1379448</t>
  </si>
  <si>
    <t>231110081629290,
1379504</t>
  </si>
  <si>
    <t xml:space="preserve">231100291791723,
2023/3 </t>
  </si>
  <si>
    <t>231100291827252,
99/2023</t>
  </si>
  <si>
    <t>№684. 61-моддага асосан тўғридан-тўғри</t>
  </si>
  <si>
    <t xml:space="preserve"> 2023 йил 2-чоракда
Ўрмон хўжалиги агентлиги томонидан ўтказилган танловлар (тендерлар) ва амалга оширилган давлат харидлари тўғрисидаги
МАЪЛУМОТЛАР</t>
  </si>
  <si>
    <t xml:space="preserve"> 2023 йил 2-чоракда 
Ўрмон хўжалиги агентлигининг бюджетдан ажратилган маблағларнинг чегараланган миқдорининг ўз тасарруфидаги бюджет ташкилотлари кесимида тақсимоти тўғрисида </t>
  </si>
  <si>
    <t xml:space="preserve"> 2023 йил 2-чоракда  
Ўрмон хўжалиги агентлигида капитал қўйилмалар ҳисобидан амалга оширилаётган лойиҳаларнинг ижроси тўғрисидаги
МАЪЛУМОТЛАР</t>
  </si>
  <si>
    <r>
      <t xml:space="preserve"> 2023 йил 2-чоракда Ўрмон хўжалиги агентлиги томонидан 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</si>
  <si>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>Ўрмон хўжалиги давлат қўмитаси томонидан 2023 йил ярим йилликда қурилиш, реконструкция қилиш ва таъмирлаш ишлари бўйича танловлар (тендерлар) ўтказилмади</t>
  </si>
  <si>
    <t xml:space="preserve"> 2023 йил 2-чоракда
Ўрмон хўжалиги агентлиги Давлат мақсадли жамғармалардан ажратилган субсидиялар, кредитлар ҳамда тижорат банкларига жойлаштирилган депозитлар тўғрисидаги</t>
  </si>
  <si>
    <r>
      <t>Ўрмон хўжалиги агентлиги қўшимча манбалари ҳисобидан харид қилинган товарлар ҳамда хизматлар, қурилиш, реконструкция қилиш ва таъмирлаш
ишлари олиб борилаётган объектлар рўйхати, шунингдек қурилиш-таъмирлаш ишларининг молиялаштирилиши тўғрисида
МАЪЛУМОТ
 Январ ва июнь ойлари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2023 йил *
</t>
    </r>
  </si>
  <si>
    <r>
      <t xml:space="preserve"> 2023 йил 2-чоракда  
Ўрмон хўжалиги агентлиги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</si>
</sst>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00"/>
  </numFmts>
  <fonts count="37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5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4" fillId="0" borderId="0"/>
    <xf numFmtId="0" fontId="29" fillId="0" borderId="0"/>
  </cellStyleXfs>
  <cellXfs count="270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4" fillId="0" borderId="0" xfId="0" applyNumberFormat="1" applyFont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left" vertical="top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top" wrapText="1"/>
    </xf>
    <xf numFmtId="3" fontId="3" fillId="0" borderId="0" xfId="0" applyNumberFormat="1" applyFont="1" applyAlignment="1">
      <alignment horizontal="right" vertical="top" wrapText="1"/>
    </xf>
    <xf numFmtId="3" fontId="8" fillId="0" borderId="0" xfId="0" applyNumberFormat="1" applyFont="1" applyAlignment="1">
      <alignment horizontal="left" vertical="top" wrapText="1"/>
    </xf>
    <xf numFmtId="3" fontId="13" fillId="0" borderId="0" xfId="0" applyNumberFormat="1" applyFont="1" applyAlignment="1">
      <alignment horizontal="left" vertical="top" wrapText="1"/>
    </xf>
    <xf numFmtId="3" fontId="8" fillId="0" borderId="1" xfId="0" applyNumberFormat="1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3" fontId="11" fillId="0" borderId="0" xfId="0" applyNumberFormat="1" applyFont="1" applyFill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top" wrapText="1"/>
    </xf>
    <xf numFmtId="0" fontId="19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vertical="center"/>
    </xf>
    <xf numFmtId="164" fontId="20" fillId="0" borderId="13" xfId="0" applyNumberFormat="1" applyFont="1" applyFill="1" applyBorder="1" applyAlignment="1">
      <alignment horizontal="right" vertical="center"/>
    </xf>
    <xf numFmtId="0" fontId="18" fillId="0" borderId="9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2" fillId="0" borderId="15" xfId="0" applyNumberFormat="1" applyFont="1" applyBorder="1" applyAlignment="1">
      <alignment horizontal="left" vertical="center" wrapText="1" inden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top" wrapText="1"/>
    </xf>
    <xf numFmtId="3" fontId="4" fillId="0" borderId="0" xfId="0" applyNumberFormat="1" applyFont="1" applyAlignment="1">
      <alignment horizontal="left" vertical="top"/>
    </xf>
    <xf numFmtId="3" fontId="4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3" fontId="5" fillId="0" borderId="18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8" xfId="0" applyFont="1" applyBorder="1" applyAlignment="1">
      <alignment wrapText="1"/>
    </xf>
    <xf numFmtId="0" fontId="8" fillId="0" borderId="18" xfId="0" applyFont="1" applyBorder="1" applyAlignment="1">
      <alignment vertical="center" wrapText="1"/>
    </xf>
    <xf numFmtId="0" fontId="8" fillId="0" borderId="18" xfId="0" applyFont="1" applyBorder="1" applyAlignment="1">
      <alignment horizontal="left" vertical="center" wrapText="1" indent="1"/>
    </xf>
    <xf numFmtId="0" fontId="8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wrapText="1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 wrapText="1" indent="1"/>
    </xf>
    <xf numFmtId="0" fontId="2" fillId="0" borderId="18" xfId="0" applyFont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2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 indent="1"/>
    </xf>
    <xf numFmtId="3" fontId="12" fillId="0" borderId="0" xfId="0" applyNumberFormat="1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18" xfId="0" applyFont="1" applyBorder="1"/>
    <xf numFmtId="0" fontId="26" fillId="0" borderId="18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left" vertical="center"/>
    </xf>
    <xf numFmtId="164" fontId="28" fillId="0" borderId="18" xfId="0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8" xfId="2" applyNumberFormat="1" applyFont="1" applyFill="1" applyBorder="1" applyAlignment="1">
      <alignment horizontal="center" vertical="center" wrapText="1"/>
    </xf>
    <xf numFmtId="0" fontId="5" fillId="0" borderId="18" xfId="2" applyNumberFormat="1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center" vertical="top" wrapText="1"/>
    </xf>
    <xf numFmtId="3" fontId="32" fillId="0" borderId="0" xfId="0" applyNumberFormat="1" applyFont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center"/>
    </xf>
    <xf numFmtId="3" fontId="5" fillId="0" borderId="19" xfId="0" applyNumberFormat="1" applyFont="1" applyFill="1" applyBorder="1" applyAlignment="1">
      <alignment horizontal="center" vertical="center" wrapText="1"/>
    </xf>
    <xf numFmtId="0" fontId="25" fillId="0" borderId="19" xfId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5" fillId="0" borderId="8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33" fillId="0" borderId="19" xfId="0" applyNumberFormat="1" applyFont="1" applyFill="1" applyBorder="1" applyAlignment="1" applyProtection="1">
      <alignment horizontal="center" vertical="center" wrapText="1"/>
    </xf>
    <xf numFmtId="0" fontId="33" fillId="0" borderId="19" xfId="0" applyNumberFormat="1" applyFont="1" applyFill="1" applyBorder="1" applyAlignment="1" applyProtection="1">
      <alignment horizontal="center" vertical="center" wrapText="1"/>
    </xf>
    <xf numFmtId="0" fontId="34" fillId="0" borderId="19" xfId="0" applyNumberFormat="1" applyFont="1" applyFill="1" applyBorder="1" applyAlignment="1" applyProtection="1">
      <alignment horizontal="center" vertical="center" wrapText="1"/>
    </xf>
    <xf numFmtId="0" fontId="34" fillId="0" borderId="19" xfId="0" applyNumberFormat="1" applyFont="1" applyFill="1" applyBorder="1" applyAlignment="1" applyProtection="1">
      <alignment horizontal="center" vertical="center"/>
    </xf>
    <xf numFmtId="0" fontId="0" fillId="0" borderId="19" xfId="0" applyNumberFormat="1" applyFont="1" applyFill="1" applyBorder="1" applyAlignment="1" applyProtection="1">
      <alignment horizontal="center" vertical="center"/>
    </xf>
    <xf numFmtId="3" fontId="0" fillId="0" borderId="19" xfId="0" applyNumberFormat="1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34" fillId="0" borderId="19" xfId="0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Fill="1" applyBorder="1" applyAlignment="1">
      <alignment horizontal="center" vertical="center" wrapText="1"/>
    </xf>
    <xf numFmtId="0" fontId="35" fillId="0" borderId="0" xfId="0" applyNumberFormat="1" applyFont="1" applyFill="1" applyBorder="1" applyAlignment="1" applyProtection="1">
      <alignment horizontal="left" vertical="center" wrapText="1"/>
    </xf>
    <xf numFmtId="0" fontId="34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33" fillId="0" borderId="19" xfId="0" applyNumberFormat="1" applyFont="1" applyFill="1" applyBorder="1" applyAlignment="1" applyProtection="1">
      <alignment vertical="center" wrapText="1"/>
    </xf>
    <xf numFmtId="0" fontId="34" fillId="0" borderId="19" xfId="0" applyNumberFormat="1" applyFont="1" applyFill="1" applyBorder="1" applyAlignment="1" applyProtection="1">
      <alignment vertical="center" wrapText="1"/>
    </xf>
    <xf numFmtId="0" fontId="34" fillId="0" borderId="19" xfId="0" applyNumberFormat="1" applyFont="1" applyFill="1" applyBorder="1" applyAlignment="1" applyProtection="1">
      <alignment vertical="center"/>
    </xf>
    <xf numFmtId="0" fontId="35" fillId="0" borderId="19" xfId="0" applyNumberFormat="1" applyFont="1" applyFill="1" applyBorder="1" applyAlignment="1" applyProtection="1">
      <alignment vertical="center" wrapText="1"/>
    </xf>
    <xf numFmtId="0" fontId="2" fillId="3" borderId="19" xfId="0" applyNumberFormat="1" applyFont="1" applyFill="1" applyBorder="1" applyAlignment="1" applyProtection="1">
      <alignment vertical="center" wrapText="1"/>
    </xf>
    <xf numFmtId="165" fontId="5" fillId="0" borderId="0" xfId="0" applyNumberFormat="1" applyFont="1" applyFill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1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" fontId="16" fillId="0" borderId="0" xfId="0" applyNumberFormat="1" applyFont="1" applyFill="1" applyAlignment="1">
      <alignment horizontal="left" vertical="center" wrapText="1" inden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left" vertical="center" wrapText="1" indent="1"/>
    </xf>
    <xf numFmtId="3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11" fillId="0" borderId="0" xfId="0" applyNumberFormat="1" applyFont="1" applyFill="1" applyAlignment="1">
      <alignment horizontal="left" vertical="center" wrapText="1" inden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3" fontId="36" fillId="0" borderId="0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0" fontId="25" fillId="0" borderId="2" xfId="1" applyFont="1" applyFill="1" applyBorder="1" applyAlignment="1">
      <alignment horizontal="center" vertical="center" wrapText="1"/>
    </xf>
    <xf numFmtId="0" fontId="25" fillId="0" borderId="3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 vertical="center" wrapText="1"/>
    </xf>
    <xf numFmtId="0" fontId="35" fillId="0" borderId="2" xfId="0" applyNumberFormat="1" applyFont="1" applyFill="1" applyBorder="1" applyAlignment="1" applyProtection="1">
      <alignment vertical="center" wrapText="1"/>
    </xf>
    <xf numFmtId="0" fontId="35" fillId="0" borderId="4" xfId="0" applyNumberFormat="1" applyFont="1" applyFill="1" applyBorder="1" applyAlignment="1" applyProtection="1">
      <alignment vertical="center" wrapText="1"/>
    </xf>
    <xf numFmtId="0" fontId="35" fillId="0" borderId="3" xfId="0" applyNumberFormat="1" applyFont="1" applyFill="1" applyBorder="1" applyAlignment="1" applyProtection="1">
      <alignment vertical="center" wrapText="1"/>
    </xf>
    <xf numFmtId="0" fontId="34" fillId="0" borderId="2" xfId="0" applyNumberFormat="1" applyFont="1" applyFill="1" applyBorder="1" applyAlignment="1" applyProtection="1">
      <alignment horizontal="center" vertical="center" wrapText="1"/>
    </xf>
    <xf numFmtId="0" fontId="34" fillId="0" borderId="4" xfId="0" applyNumberFormat="1" applyFont="1" applyFill="1" applyBorder="1" applyAlignment="1" applyProtection="1">
      <alignment horizontal="center" vertical="center" wrapText="1"/>
    </xf>
    <xf numFmtId="0" fontId="34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4" fillId="0" borderId="2" xfId="0" applyNumberFormat="1" applyFont="1" applyFill="1" applyBorder="1" applyAlignment="1" applyProtection="1">
      <alignment vertical="center"/>
    </xf>
    <xf numFmtId="0" fontId="34" fillId="0" borderId="3" xfId="0" applyNumberFormat="1" applyFont="1" applyFill="1" applyBorder="1" applyAlignment="1" applyProtection="1">
      <alignment vertical="center"/>
    </xf>
    <xf numFmtId="0" fontId="34" fillId="0" borderId="2" xfId="0" applyNumberFormat="1" applyFont="1" applyFill="1" applyBorder="1" applyAlignment="1" applyProtection="1">
      <alignment horizontal="center" vertical="center"/>
    </xf>
    <xf numFmtId="0" fontId="34" fillId="0" borderId="3" xfId="0" applyNumberFormat="1" applyFont="1" applyFill="1" applyBorder="1" applyAlignment="1" applyProtection="1">
      <alignment horizontal="center" vertical="center"/>
    </xf>
    <xf numFmtId="0" fontId="33" fillId="0" borderId="2" xfId="0" applyNumberFormat="1" applyFont="1" applyFill="1" applyBorder="1" applyAlignment="1" applyProtection="1">
      <alignment vertical="center" wrapText="1"/>
    </xf>
    <xf numFmtId="0" fontId="33" fillId="0" borderId="4" xfId="0" applyNumberFormat="1" applyFont="1" applyFill="1" applyBorder="1" applyAlignment="1" applyProtection="1">
      <alignment vertical="center" wrapText="1"/>
    </xf>
    <xf numFmtId="0" fontId="33" fillId="0" borderId="3" xfId="0" applyNumberFormat="1" applyFont="1" applyFill="1" applyBorder="1" applyAlignment="1" applyProtection="1">
      <alignment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Alignment="1">
      <alignment horizontal="center"/>
    </xf>
    <xf numFmtId="14" fontId="34" fillId="0" borderId="2" xfId="0" applyNumberFormat="1" applyFont="1" applyFill="1" applyBorder="1" applyAlignment="1" applyProtection="1">
      <alignment horizontal="center" vertical="center" wrapText="1"/>
    </xf>
    <xf numFmtId="14" fontId="34" fillId="0" borderId="3" xfId="0" applyNumberFormat="1" applyFont="1" applyFill="1" applyBorder="1" applyAlignment="1" applyProtection="1">
      <alignment horizontal="center" vertical="center" wrapText="1"/>
    </xf>
    <xf numFmtId="0" fontId="34" fillId="0" borderId="4" xfId="0" applyNumberFormat="1" applyFont="1" applyFill="1" applyBorder="1" applyAlignment="1" applyProtection="1">
      <alignment vertical="center"/>
    </xf>
    <xf numFmtId="0" fontId="34" fillId="0" borderId="4" xfId="0" applyNumberFormat="1" applyFont="1" applyFill="1" applyBorder="1" applyAlignment="1" applyProtection="1">
      <alignment horizontal="center" vertical="center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3" fontId="16" fillId="0" borderId="0" xfId="0" applyNumberFormat="1" applyFont="1" applyFill="1" applyAlignment="1">
      <alignment horizontal="left" vertical="top" wrapText="1"/>
    </xf>
    <xf numFmtId="0" fontId="8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30" fillId="0" borderId="0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3" fontId="23" fillId="0" borderId="8" xfId="0" applyNumberFormat="1" applyFont="1" applyBorder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9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inden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top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top" wrapText="1"/>
    </xf>
    <xf numFmtId="3" fontId="22" fillId="0" borderId="14" xfId="0" applyNumberFormat="1" applyFont="1" applyBorder="1" applyAlignment="1">
      <alignment horizontal="center" vertical="top" wrapText="1"/>
    </xf>
    <xf numFmtId="3" fontId="22" fillId="0" borderId="9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_2012 йил иш режас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51911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93059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76200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11553825" y="762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396323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9321248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354910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9841810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248769</xdr:colOff>
      <xdr:row>1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10716744" y="1000125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378278</xdr:colOff>
      <xdr:row>0</xdr:row>
      <xdr:rowOff>190500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15414171" y="1905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F0"/>
    <pageSetUpPr fitToPage="1"/>
  </sheetPr>
  <dimension ref="A1:AD21"/>
  <sheetViews>
    <sheetView topLeftCell="A7" zoomScale="85" zoomScaleNormal="85" zoomScaleSheetLayoutView="100" workbookViewId="0">
      <selection activeCell="A7" sqref="A7:G7"/>
    </sheetView>
  </sheetViews>
  <sheetFormatPr defaultColWidth="9.140625" defaultRowHeight="18.75" x14ac:dyDescent="0.3"/>
  <cols>
    <col min="1" max="1" width="6.7109375" style="8" customWidth="1"/>
    <col min="2" max="2" width="53.140625" style="8" customWidth="1"/>
    <col min="3" max="6" width="20.7109375" style="8" customWidth="1"/>
    <col min="7" max="7" width="32.85546875" style="8" customWidth="1"/>
    <col min="8" max="18" width="15.7109375" style="8" customWidth="1"/>
    <col min="19" max="30" width="9.140625" style="8"/>
    <col min="31" max="16384" width="9.140625" style="10"/>
  </cols>
  <sheetData>
    <row r="1" spans="1:11" ht="75" customHeight="1" x14ac:dyDescent="0.3">
      <c r="F1" s="157" t="s">
        <v>88</v>
      </c>
      <c r="G1" s="158"/>
    </row>
    <row r="2" spans="1:11" x14ac:dyDescent="0.3">
      <c r="F2" s="159"/>
      <c r="G2" s="159"/>
    </row>
    <row r="3" spans="1:11" ht="4.5" customHeight="1" x14ac:dyDescent="0.3">
      <c r="F3" s="159"/>
      <c r="G3" s="159"/>
    </row>
    <row r="4" spans="1:11" x14ac:dyDescent="0.3">
      <c r="F4" s="159"/>
      <c r="G4" s="159"/>
    </row>
    <row r="5" spans="1:11" ht="3.75" customHeight="1" x14ac:dyDescent="0.3"/>
    <row r="6" spans="1:11" ht="57.6" customHeight="1" x14ac:dyDescent="0.3">
      <c r="A6" s="162" t="s">
        <v>446</v>
      </c>
      <c r="B6" s="162"/>
      <c r="C6" s="162"/>
      <c r="D6" s="162"/>
      <c r="E6" s="162"/>
      <c r="F6" s="162"/>
      <c r="G6" s="162"/>
    </row>
    <row r="7" spans="1:11" x14ac:dyDescent="0.3">
      <c r="A7" s="163" t="s">
        <v>13</v>
      </c>
      <c r="B7" s="163"/>
      <c r="C7" s="163"/>
      <c r="D7" s="163"/>
      <c r="E7" s="163"/>
      <c r="F7" s="163"/>
      <c r="G7" s="163"/>
    </row>
    <row r="8" spans="1:11" ht="19.5" x14ac:dyDescent="0.3">
      <c r="G8" s="115" t="s">
        <v>189</v>
      </c>
    </row>
    <row r="9" spans="1:11" ht="32.450000000000003" customHeight="1" x14ac:dyDescent="0.3">
      <c r="A9" s="164" t="s">
        <v>14</v>
      </c>
      <c r="B9" s="164" t="s">
        <v>6</v>
      </c>
      <c r="C9" s="164" t="s">
        <v>0</v>
      </c>
      <c r="D9" s="164"/>
      <c r="E9" s="164"/>
      <c r="F9" s="164"/>
      <c r="G9" s="164"/>
      <c r="H9" s="11"/>
      <c r="I9" s="11"/>
      <c r="J9" s="11"/>
      <c r="K9" s="11"/>
    </row>
    <row r="10" spans="1:11" x14ac:dyDescent="0.3">
      <c r="A10" s="164"/>
      <c r="B10" s="164"/>
      <c r="C10" s="164" t="s">
        <v>5</v>
      </c>
      <c r="D10" s="164" t="s">
        <v>1</v>
      </c>
      <c r="E10" s="164"/>
      <c r="F10" s="164"/>
      <c r="G10" s="164"/>
    </row>
    <row r="11" spans="1:11" ht="112.5" x14ac:dyDescent="0.3">
      <c r="A11" s="164"/>
      <c r="B11" s="164"/>
      <c r="C11" s="164"/>
      <c r="D11" s="9" t="s">
        <v>2</v>
      </c>
      <c r="E11" s="61" t="s">
        <v>95</v>
      </c>
      <c r="F11" s="9" t="s">
        <v>3</v>
      </c>
      <c r="G11" s="9" t="s">
        <v>4</v>
      </c>
    </row>
    <row r="12" spans="1:11" ht="45" customHeight="1" x14ac:dyDescent="0.3">
      <c r="A12" s="16">
        <v>1</v>
      </c>
      <c r="B12" s="17" t="s">
        <v>113</v>
      </c>
      <c r="C12" s="29">
        <f>+D12+E12+F12+G12</f>
        <v>2753957</v>
      </c>
      <c r="D12" s="16">
        <v>850548</v>
      </c>
      <c r="E12" s="16">
        <v>210510</v>
      </c>
      <c r="F12" s="16">
        <v>1692899</v>
      </c>
      <c r="G12" s="18"/>
    </row>
    <row r="13" spans="1:11" ht="58.5" customHeight="1" x14ac:dyDescent="0.3">
      <c r="A13" s="19">
        <f>+A12+1</f>
        <v>2</v>
      </c>
      <c r="B13" s="20" t="s">
        <v>112</v>
      </c>
      <c r="C13" s="29">
        <f>+D13+E13+F13+G13</f>
        <v>247437</v>
      </c>
      <c r="D13" s="19">
        <v>139544</v>
      </c>
      <c r="E13" s="19">
        <v>34536</v>
      </c>
      <c r="F13" s="19">
        <v>73357</v>
      </c>
      <c r="G13" s="21"/>
    </row>
    <row r="14" spans="1:11" ht="45" customHeight="1" x14ac:dyDescent="0.3">
      <c r="A14" s="19">
        <v>3</v>
      </c>
      <c r="B14" s="20" t="s">
        <v>114</v>
      </c>
      <c r="C14" s="29">
        <f>+D14+E14+F14+G14</f>
        <v>344761</v>
      </c>
      <c r="D14" s="19">
        <v>146175</v>
      </c>
      <c r="E14" s="19">
        <v>36177</v>
      </c>
      <c r="F14" s="19">
        <v>162409</v>
      </c>
      <c r="G14" s="21"/>
    </row>
    <row r="15" spans="1:11" ht="45" customHeight="1" x14ac:dyDescent="0.3">
      <c r="A15" s="19">
        <v>4</v>
      </c>
      <c r="B15" s="20" t="s">
        <v>115</v>
      </c>
      <c r="C15" s="29">
        <f>+D15+E15+F15+G15</f>
        <v>1004901</v>
      </c>
      <c r="D15" s="19">
        <v>673899</v>
      </c>
      <c r="E15" s="19">
        <v>166770</v>
      </c>
      <c r="F15" s="19">
        <v>164232</v>
      </c>
      <c r="G15" s="21"/>
    </row>
    <row r="16" spans="1:11" ht="45" customHeight="1" x14ac:dyDescent="0.3">
      <c r="A16" s="19">
        <v>5</v>
      </c>
      <c r="B16" s="20" t="s">
        <v>116</v>
      </c>
      <c r="C16" s="29">
        <f>+D16+E16+F16+G16</f>
        <v>0</v>
      </c>
      <c r="D16" s="19"/>
      <c r="E16" s="19"/>
      <c r="F16" s="19"/>
      <c r="G16" s="19"/>
    </row>
    <row r="17" spans="1:30" ht="45" customHeight="1" x14ac:dyDescent="0.3">
      <c r="A17" s="19">
        <v>6</v>
      </c>
      <c r="B17" s="20" t="s">
        <v>117</v>
      </c>
      <c r="C17" s="29">
        <f>+D17+E17+F17</f>
        <v>275280</v>
      </c>
      <c r="D17" s="19">
        <v>213249</v>
      </c>
      <c r="E17" s="19">
        <v>52779</v>
      </c>
      <c r="F17" s="19">
        <v>9252</v>
      </c>
      <c r="G17" s="21"/>
    </row>
    <row r="18" spans="1:30" ht="45" customHeight="1" x14ac:dyDescent="0.3">
      <c r="A18" s="19">
        <v>7</v>
      </c>
      <c r="B18" s="20" t="s">
        <v>183</v>
      </c>
      <c r="C18" s="29">
        <f>+D18+E18+F18</f>
        <v>94846</v>
      </c>
      <c r="D18" s="19">
        <v>69048</v>
      </c>
      <c r="E18" s="19">
        <v>17088</v>
      </c>
      <c r="F18" s="19">
        <v>8710</v>
      </c>
      <c r="G18" s="21"/>
    </row>
    <row r="19" spans="1:30" ht="48.75" customHeight="1" x14ac:dyDescent="0.3">
      <c r="A19" s="19">
        <v>8</v>
      </c>
      <c r="B19" s="20" t="s">
        <v>188</v>
      </c>
      <c r="C19" s="29">
        <f>+D19+E19+F19</f>
        <v>509419</v>
      </c>
      <c r="D19" s="19">
        <v>247596</v>
      </c>
      <c r="E19" s="19">
        <v>61281</v>
      </c>
      <c r="F19" s="19">
        <v>200542</v>
      </c>
      <c r="G19" s="21"/>
    </row>
    <row r="20" spans="1:30" ht="28.5" customHeight="1" x14ac:dyDescent="0.3">
      <c r="A20" s="22" t="s">
        <v>28</v>
      </c>
      <c r="B20" s="25"/>
      <c r="C20" s="30"/>
      <c r="D20" s="22"/>
      <c r="E20" s="22"/>
      <c r="F20" s="22"/>
      <c r="G20" s="23"/>
    </row>
    <row r="21" spans="1:30" s="15" customFormat="1" ht="28.5" customHeight="1" x14ac:dyDescent="0.3">
      <c r="A21" s="160" t="s">
        <v>22</v>
      </c>
      <c r="B21" s="161"/>
      <c r="C21" s="13">
        <f>SUM(C12:C20)</f>
        <v>5230601</v>
      </c>
      <c r="D21" s="13">
        <f>SUM(D12:D20)</f>
        <v>2340059</v>
      </c>
      <c r="E21" s="113">
        <f t="shared" ref="E21:G21" si="0">SUM(E12:E20)</f>
        <v>579141</v>
      </c>
      <c r="F21" s="113">
        <f t="shared" si="0"/>
        <v>2311401</v>
      </c>
      <c r="G21" s="113">
        <f t="shared" si="0"/>
        <v>0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</row>
  </sheetData>
  <mergeCells count="12">
    <mergeCell ref="F1:G1"/>
    <mergeCell ref="F2:G2"/>
    <mergeCell ref="F3:G3"/>
    <mergeCell ref="F4:G4"/>
    <mergeCell ref="A21:B21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6"/>
  <sheetViews>
    <sheetView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6" style="47" customWidth="1"/>
    <col min="2" max="3" width="11.5703125" style="47" bestFit="1" customWidth="1"/>
    <col min="4" max="4" width="14.42578125" style="47" customWidth="1"/>
    <col min="5" max="5" width="16" style="47" bestFit="1" customWidth="1"/>
    <col min="6" max="6" width="15.28515625" style="47" bestFit="1" customWidth="1"/>
    <col min="7" max="7" width="13.7109375" style="47" customWidth="1"/>
    <col min="8" max="8" width="14.5703125" style="47" customWidth="1"/>
    <col min="9" max="9" width="12.28515625" style="47" customWidth="1"/>
    <col min="10" max="10" width="12.7109375" style="47" customWidth="1"/>
    <col min="11" max="11" width="12" style="47" customWidth="1"/>
    <col min="12" max="12" width="14.85546875" style="47" customWidth="1"/>
    <col min="13" max="16384" width="9.140625" style="47"/>
  </cols>
  <sheetData>
    <row r="1" spans="1:18" ht="63.75" customHeight="1" x14ac:dyDescent="0.25">
      <c r="I1" s="185" t="s">
        <v>157</v>
      </c>
      <c r="J1" s="185"/>
      <c r="K1" s="185"/>
      <c r="L1" s="185"/>
    </row>
    <row r="4" spans="1:18" ht="48" customHeight="1" x14ac:dyDescent="0.25">
      <c r="A4" s="237" t="s">
        <v>158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</row>
    <row r="6" spans="1:18" x14ac:dyDescent="0.25">
      <c r="A6" s="241" t="s">
        <v>14</v>
      </c>
      <c r="B6" s="241" t="s">
        <v>159</v>
      </c>
      <c r="C6" s="241" t="s">
        <v>160</v>
      </c>
      <c r="D6" s="241" t="s">
        <v>161</v>
      </c>
      <c r="E6" s="241" t="s">
        <v>162</v>
      </c>
      <c r="F6" s="241" t="s">
        <v>163</v>
      </c>
      <c r="G6" s="241" t="s">
        <v>164</v>
      </c>
      <c r="H6" s="241" t="s">
        <v>165</v>
      </c>
      <c r="I6" s="238" t="s">
        <v>166</v>
      </c>
      <c r="J6" s="239"/>
      <c r="K6" s="240"/>
      <c r="L6" s="241" t="s">
        <v>167</v>
      </c>
      <c r="M6" s="100"/>
      <c r="N6" s="100"/>
      <c r="O6" s="100"/>
      <c r="P6" s="100"/>
      <c r="Q6" s="100"/>
      <c r="R6" s="100"/>
    </row>
    <row r="7" spans="1:18" ht="28.5" x14ac:dyDescent="0.25">
      <c r="A7" s="242"/>
      <c r="B7" s="242"/>
      <c r="C7" s="242"/>
      <c r="D7" s="242"/>
      <c r="E7" s="242"/>
      <c r="F7" s="242"/>
      <c r="G7" s="242"/>
      <c r="H7" s="242"/>
      <c r="I7" s="97" t="s">
        <v>168</v>
      </c>
      <c r="J7" s="97" t="s">
        <v>169</v>
      </c>
      <c r="K7" s="97" t="s">
        <v>170</v>
      </c>
      <c r="L7" s="242"/>
      <c r="M7" s="100"/>
      <c r="N7" s="100"/>
      <c r="O7" s="100"/>
      <c r="P7" s="100"/>
      <c r="Q7" s="100"/>
      <c r="R7" s="100"/>
    </row>
    <row r="8" spans="1:18" x14ac:dyDescent="0.25">
      <c r="A8" s="101"/>
      <c r="B8" s="101"/>
      <c r="C8" s="101"/>
      <c r="D8" s="87"/>
      <c r="E8" s="87"/>
      <c r="F8" s="87"/>
      <c r="G8" s="87"/>
      <c r="H8" s="87"/>
      <c r="I8" s="87"/>
      <c r="J8" s="87"/>
      <c r="K8" s="87"/>
      <c r="L8" s="87"/>
      <c r="M8" s="100"/>
      <c r="N8" s="100"/>
      <c r="O8" s="100"/>
      <c r="P8" s="100"/>
      <c r="Q8" s="100"/>
      <c r="R8" s="100"/>
    </row>
    <row r="9" spans="1:18" x14ac:dyDescent="0.25">
      <c r="A9" s="101"/>
      <c r="B9" s="101"/>
      <c r="C9" s="101"/>
      <c r="D9" s="87"/>
      <c r="E9" s="87"/>
      <c r="F9" s="87"/>
      <c r="G9" s="87"/>
      <c r="H9" s="87"/>
      <c r="I9" s="87"/>
      <c r="J9" s="87"/>
      <c r="K9" s="87"/>
      <c r="L9" s="87"/>
      <c r="M9" s="100"/>
      <c r="N9" s="100"/>
      <c r="O9" s="100"/>
      <c r="P9" s="100"/>
      <c r="Q9" s="100"/>
      <c r="R9" s="100"/>
    </row>
    <row r="10" spans="1:18" x14ac:dyDescent="0.25">
      <c r="A10" s="101"/>
      <c r="B10" s="101"/>
      <c r="C10" s="101"/>
      <c r="D10" s="87"/>
      <c r="E10" s="87"/>
      <c r="F10" s="87"/>
      <c r="G10" s="87"/>
      <c r="H10" s="87"/>
      <c r="I10" s="87"/>
      <c r="J10" s="87"/>
      <c r="K10" s="87"/>
      <c r="L10" s="87"/>
      <c r="M10" s="100"/>
      <c r="N10" s="100"/>
      <c r="O10" s="100"/>
      <c r="P10" s="100"/>
      <c r="Q10" s="100"/>
      <c r="R10" s="100"/>
    </row>
    <row r="11" spans="1:18" x14ac:dyDescent="0.25">
      <c r="A11" s="101"/>
      <c r="B11" s="101"/>
      <c r="C11" s="101"/>
      <c r="D11" s="87"/>
      <c r="E11" s="87"/>
      <c r="F11" s="87"/>
      <c r="G11" s="87"/>
      <c r="H11" s="87"/>
      <c r="I11" s="87"/>
      <c r="J11" s="87"/>
      <c r="K11" s="87"/>
      <c r="L11" s="87"/>
      <c r="M11" s="100"/>
      <c r="N11" s="100"/>
      <c r="O11" s="100"/>
      <c r="P11" s="100"/>
      <c r="Q11" s="100"/>
      <c r="R11" s="100"/>
    </row>
    <row r="12" spans="1:18" x14ac:dyDescent="0.25">
      <c r="A12" s="101"/>
      <c r="B12" s="101"/>
      <c r="C12" s="101"/>
      <c r="D12" s="87"/>
      <c r="E12" s="87"/>
      <c r="F12" s="87"/>
      <c r="G12" s="87"/>
      <c r="H12" s="87"/>
      <c r="I12" s="87"/>
      <c r="J12" s="87"/>
      <c r="K12" s="87"/>
      <c r="L12" s="87"/>
      <c r="M12" s="100"/>
      <c r="N12" s="100"/>
      <c r="O12" s="100"/>
      <c r="P12" s="100"/>
      <c r="Q12" s="100"/>
      <c r="R12" s="100"/>
    </row>
    <row r="13" spans="1:18" x14ac:dyDescent="0.25">
      <c r="A13" s="101"/>
      <c r="B13" s="101"/>
      <c r="C13" s="101"/>
      <c r="D13" s="87"/>
      <c r="E13" s="87"/>
      <c r="F13" s="87"/>
      <c r="G13" s="87"/>
      <c r="H13" s="87"/>
      <c r="I13" s="87"/>
      <c r="J13" s="87"/>
      <c r="K13" s="87"/>
      <c r="L13" s="87"/>
      <c r="M13" s="100"/>
      <c r="N13" s="100"/>
      <c r="O13" s="100"/>
      <c r="P13" s="100"/>
      <c r="Q13" s="100"/>
      <c r="R13" s="100"/>
    </row>
    <row r="14" spans="1:18" x14ac:dyDescent="0.25">
      <c r="A14" s="101"/>
      <c r="B14" s="101"/>
      <c r="C14" s="101"/>
      <c r="D14" s="87"/>
      <c r="E14" s="87"/>
      <c r="F14" s="87"/>
      <c r="G14" s="87"/>
      <c r="H14" s="87"/>
      <c r="I14" s="87"/>
      <c r="J14" s="87"/>
      <c r="K14" s="87"/>
      <c r="L14" s="87"/>
      <c r="M14" s="100"/>
      <c r="N14" s="100"/>
      <c r="O14" s="100"/>
      <c r="P14" s="100"/>
      <c r="Q14" s="100"/>
      <c r="R14" s="100"/>
    </row>
    <row r="15" spans="1:18" x14ac:dyDescent="0.25">
      <c r="A15" s="101"/>
      <c r="B15" s="101"/>
      <c r="C15" s="101"/>
      <c r="D15" s="87"/>
      <c r="E15" s="87"/>
      <c r="F15" s="87"/>
      <c r="G15" s="87"/>
      <c r="H15" s="87"/>
      <c r="I15" s="87"/>
      <c r="J15" s="87"/>
      <c r="K15" s="87"/>
      <c r="L15" s="87"/>
      <c r="M15" s="100"/>
      <c r="N15" s="100"/>
      <c r="O15" s="100"/>
      <c r="P15" s="100"/>
      <c r="Q15" s="100"/>
      <c r="R15" s="100"/>
    </row>
    <row r="16" spans="1:18" x14ac:dyDescent="0.25"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spans="4:18" x14ac:dyDescent="0.25"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spans="4:18" x14ac:dyDescent="0.25"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spans="4:18" x14ac:dyDescent="0.25"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  <row r="20" spans="4:18" x14ac:dyDescent="0.25"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</row>
    <row r="21" spans="4:18" x14ac:dyDescent="0.25"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</row>
    <row r="22" spans="4:18" x14ac:dyDescent="0.25"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</row>
    <row r="23" spans="4:18" x14ac:dyDescent="0.25"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</row>
    <row r="24" spans="4:18" x14ac:dyDescent="0.25"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</row>
    <row r="25" spans="4:18" x14ac:dyDescent="0.25"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</row>
    <row r="26" spans="4:18" x14ac:dyDescent="0.25"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</row>
  </sheetData>
  <mergeCells count="12">
    <mergeCell ref="I6:K6"/>
    <mergeCell ref="L6:L7"/>
    <mergeCell ref="I1:L1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zoomScale="115" zoomScaleNormal="115" workbookViewId="0">
      <selection activeCell="F9" sqref="F9"/>
    </sheetView>
  </sheetViews>
  <sheetFormatPr defaultRowHeight="15" x14ac:dyDescent="0.25"/>
  <cols>
    <col min="1" max="1" width="7" style="47" customWidth="1"/>
    <col min="2" max="2" width="46" style="47" customWidth="1"/>
    <col min="3" max="3" width="18" style="47" customWidth="1"/>
    <col min="4" max="4" width="44.5703125" style="47" customWidth="1"/>
    <col min="5" max="16384" width="9.140625" style="47"/>
  </cols>
  <sheetData>
    <row r="1" spans="1:4" ht="66" customHeight="1" x14ac:dyDescent="0.25">
      <c r="D1" s="83" t="s">
        <v>171</v>
      </c>
    </row>
    <row r="2" spans="1:4" ht="67.5" customHeight="1" x14ac:dyDescent="0.25">
      <c r="A2" s="233" t="s">
        <v>172</v>
      </c>
      <c r="B2" s="233"/>
      <c r="C2" s="233"/>
      <c r="D2" s="233"/>
    </row>
    <row r="4" spans="1:4" ht="30.75" customHeight="1" x14ac:dyDescent="0.25">
      <c r="A4" s="102" t="s">
        <v>14</v>
      </c>
      <c r="B4" s="102" t="s">
        <v>55</v>
      </c>
      <c r="C4" s="102" t="s">
        <v>53</v>
      </c>
      <c r="D4" s="102" t="s">
        <v>173</v>
      </c>
    </row>
    <row r="5" spans="1:4" x14ac:dyDescent="0.25">
      <c r="A5" s="103">
        <v>1</v>
      </c>
      <c r="B5" s="103"/>
      <c r="C5" s="103"/>
      <c r="D5" s="103"/>
    </row>
    <row r="6" spans="1:4" x14ac:dyDescent="0.25">
      <c r="A6" s="103">
        <f>+A5+1</f>
        <v>2</v>
      </c>
      <c r="B6" s="104"/>
      <c r="C6" s="104"/>
      <c r="D6" s="105"/>
    </row>
    <row r="7" spans="1:4" x14ac:dyDescent="0.25">
      <c r="A7" s="103">
        <f t="shared" ref="A7:A14" si="0">+A6+1</f>
        <v>3</v>
      </c>
      <c r="B7" s="104"/>
      <c r="C7" s="104"/>
      <c r="D7" s="105"/>
    </row>
    <row r="8" spans="1:4" x14ac:dyDescent="0.25">
      <c r="A8" s="103">
        <f t="shared" si="0"/>
        <v>4</v>
      </c>
      <c r="B8" s="104"/>
      <c r="C8" s="104"/>
      <c r="D8" s="105"/>
    </row>
    <row r="9" spans="1:4" x14ac:dyDescent="0.25">
      <c r="A9" s="103">
        <f t="shared" si="0"/>
        <v>5</v>
      </c>
      <c r="B9" s="104"/>
      <c r="C9" s="104"/>
      <c r="D9" s="105"/>
    </row>
    <row r="10" spans="1:4" x14ac:dyDescent="0.25">
      <c r="A10" s="103">
        <f t="shared" si="0"/>
        <v>6</v>
      </c>
      <c r="B10" s="104"/>
      <c r="C10" s="104"/>
      <c r="D10" s="105"/>
    </row>
    <row r="11" spans="1:4" x14ac:dyDescent="0.25">
      <c r="A11" s="103">
        <f t="shared" si="0"/>
        <v>7</v>
      </c>
      <c r="B11" s="104"/>
      <c r="C11" s="104"/>
      <c r="D11" s="105"/>
    </row>
    <row r="12" spans="1:4" x14ac:dyDescent="0.25">
      <c r="A12" s="103">
        <f t="shared" si="0"/>
        <v>8</v>
      </c>
      <c r="B12" s="104"/>
      <c r="C12" s="104"/>
      <c r="D12" s="105"/>
    </row>
    <row r="13" spans="1:4" x14ac:dyDescent="0.25">
      <c r="A13" s="103">
        <f t="shared" si="0"/>
        <v>9</v>
      </c>
      <c r="B13" s="104"/>
      <c r="C13" s="104"/>
      <c r="D13" s="105"/>
    </row>
    <row r="14" spans="1:4" x14ac:dyDescent="0.25">
      <c r="A14" s="103">
        <f t="shared" si="0"/>
        <v>10</v>
      </c>
      <c r="B14" s="104"/>
      <c r="C14" s="104"/>
      <c r="D14" s="105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zoomScale="115" zoomScaleNormal="115" workbookViewId="0">
      <selection activeCell="D18" sqref="D18"/>
    </sheetView>
  </sheetViews>
  <sheetFormatPr defaultRowHeight="15" x14ac:dyDescent="0.25"/>
  <cols>
    <col min="1" max="1" width="7" style="47" customWidth="1"/>
    <col min="2" max="2" width="38.42578125" style="47" customWidth="1"/>
    <col min="3" max="3" width="22.140625" style="47" customWidth="1"/>
    <col min="4" max="4" width="47.28515625" style="47" customWidth="1"/>
    <col min="5" max="16384" width="9.140625" style="47"/>
  </cols>
  <sheetData>
    <row r="1" spans="1:4" ht="60" customHeight="1" x14ac:dyDescent="0.25">
      <c r="D1" s="83" t="s">
        <v>174</v>
      </c>
    </row>
    <row r="2" spans="1:4" ht="64.5" customHeight="1" x14ac:dyDescent="0.25">
      <c r="A2" s="233" t="s">
        <v>175</v>
      </c>
      <c r="B2" s="233"/>
      <c r="C2" s="233"/>
      <c r="D2" s="233"/>
    </row>
    <row r="4" spans="1:4" ht="30.75" customHeight="1" x14ac:dyDescent="0.25">
      <c r="A4" s="102" t="s">
        <v>14</v>
      </c>
      <c r="B4" s="102" t="s">
        <v>55</v>
      </c>
      <c r="C4" s="102" t="s">
        <v>53</v>
      </c>
      <c r="D4" s="102" t="s">
        <v>173</v>
      </c>
    </row>
    <row r="5" spans="1:4" x14ac:dyDescent="0.25">
      <c r="A5" s="103">
        <v>1</v>
      </c>
      <c r="B5" s="103"/>
      <c r="C5" s="103"/>
      <c r="D5" s="103"/>
    </row>
    <row r="6" spans="1:4" x14ac:dyDescent="0.25">
      <c r="A6" s="103">
        <f>+A5+1</f>
        <v>2</v>
      </c>
      <c r="B6" s="104"/>
      <c r="C6" s="104"/>
      <c r="D6" s="105"/>
    </row>
    <row r="7" spans="1:4" x14ac:dyDescent="0.25">
      <c r="A7" s="103">
        <f t="shared" ref="A7:A14" si="0">+A6+1</f>
        <v>3</v>
      </c>
      <c r="B7" s="104"/>
      <c r="C7" s="104"/>
      <c r="D7" s="105"/>
    </row>
    <row r="8" spans="1:4" x14ac:dyDescent="0.25">
      <c r="A8" s="103">
        <f t="shared" si="0"/>
        <v>4</v>
      </c>
      <c r="B8" s="104"/>
      <c r="C8" s="104"/>
      <c r="D8" s="105"/>
    </row>
    <row r="9" spans="1:4" x14ac:dyDescent="0.25">
      <c r="A9" s="103">
        <f t="shared" si="0"/>
        <v>5</v>
      </c>
      <c r="B9" s="104"/>
      <c r="C9" s="104"/>
      <c r="D9" s="105"/>
    </row>
    <row r="10" spans="1:4" x14ac:dyDescent="0.25">
      <c r="A10" s="103">
        <f t="shared" si="0"/>
        <v>6</v>
      </c>
      <c r="B10" s="104"/>
      <c r="C10" s="104"/>
      <c r="D10" s="105"/>
    </row>
    <row r="11" spans="1:4" x14ac:dyDescent="0.25">
      <c r="A11" s="103">
        <f t="shared" si="0"/>
        <v>7</v>
      </c>
      <c r="B11" s="104"/>
      <c r="C11" s="104"/>
      <c r="D11" s="105"/>
    </row>
    <row r="12" spans="1:4" x14ac:dyDescent="0.25">
      <c r="A12" s="103">
        <f t="shared" si="0"/>
        <v>8</v>
      </c>
      <c r="B12" s="104"/>
      <c r="C12" s="104"/>
      <c r="D12" s="105"/>
    </row>
    <row r="13" spans="1:4" x14ac:dyDescent="0.25">
      <c r="A13" s="103">
        <f t="shared" si="0"/>
        <v>9</v>
      </c>
      <c r="B13" s="104"/>
      <c r="C13" s="104"/>
      <c r="D13" s="105"/>
    </row>
    <row r="14" spans="1:4" x14ac:dyDescent="0.25">
      <c r="A14" s="103">
        <f t="shared" si="0"/>
        <v>10</v>
      </c>
      <c r="B14" s="104"/>
      <c r="C14" s="104"/>
      <c r="D14" s="105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6"/>
  <sheetViews>
    <sheetView zoomScaleNormal="100" workbookViewId="0">
      <selection activeCell="F16" sqref="F16"/>
    </sheetView>
  </sheetViews>
  <sheetFormatPr defaultRowHeight="15" x14ac:dyDescent="0.25"/>
  <cols>
    <col min="1" max="1" width="9.140625" style="47"/>
    <col min="2" max="2" width="52.85546875" style="47" customWidth="1"/>
    <col min="3" max="3" width="20.85546875" style="47" customWidth="1"/>
    <col min="4" max="4" width="55.85546875" style="47" customWidth="1"/>
    <col min="5" max="16384" width="9.140625" style="47"/>
  </cols>
  <sheetData>
    <row r="1" spans="1:10" ht="78.75" x14ac:dyDescent="0.25">
      <c r="A1" s="106"/>
      <c r="B1" s="107"/>
      <c r="C1" s="106"/>
      <c r="D1" s="108" t="s">
        <v>176</v>
      </c>
    </row>
    <row r="2" spans="1:10" ht="72.75" customHeight="1" x14ac:dyDescent="0.25">
      <c r="A2" s="233" t="s">
        <v>177</v>
      </c>
      <c r="B2" s="233"/>
      <c r="C2" s="233"/>
      <c r="D2" s="233"/>
      <c r="E2" s="109"/>
      <c r="F2" s="109"/>
      <c r="G2" s="109"/>
      <c r="H2" s="109"/>
      <c r="I2" s="109"/>
      <c r="J2" s="109"/>
    </row>
    <row r="3" spans="1:10" ht="19.5" x14ac:dyDescent="0.25">
      <c r="A3" s="244" t="s">
        <v>178</v>
      </c>
      <c r="B3" s="244"/>
      <c r="C3" s="244"/>
      <c r="D3" s="244"/>
    </row>
    <row r="4" spans="1:10" ht="18.75" x14ac:dyDescent="0.25">
      <c r="A4" s="106"/>
      <c r="B4" s="106"/>
      <c r="C4" s="106"/>
      <c r="D4" s="106"/>
    </row>
    <row r="5" spans="1:10" ht="24.75" customHeight="1" x14ac:dyDescent="0.25">
      <c r="A5" s="245" t="s">
        <v>14</v>
      </c>
      <c r="B5" s="245" t="s">
        <v>179</v>
      </c>
      <c r="C5" s="245" t="s">
        <v>180</v>
      </c>
      <c r="D5" s="245" t="s">
        <v>181</v>
      </c>
    </row>
    <row r="6" spans="1:10" ht="26.25" customHeight="1" x14ac:dyDescent="0.25">
      <c r="A6" s="245"/>
      <c r="B6" s="245"/>
      <c r="C6" s="245"/>
      <c r="D6" s="245"/>
    </row>
    <row r="7" spans="1:10" ht="18.75" x14ac:dyDescent="0.25">
      <c r="A7" s="110"/>
      <c r="B7" s="111"/>
      <c r="C7" s="111"/>
      <c r="D7" s="111"/>
    </row>
    <row r="8" spans="1:10" ht="18.75" x14ac:dyDescent="0.25">
      <c r="A8" s="110"/>
      <c r="B8" s="112"/>
      <c r="C8" s="110"/>
      <c r="D8" s="110"/>
    </row>
    <row r="9" spans="1:10" ht="18.75" x14ac:dyDescent="0.25">
      <c r="A9" s="110"/>
      <c r="B9" s="112"/>
      <c r="C9" s="111"/>
      <c r="D9" s="111"/>
    </row>
    <row r="10" spans="1:10" ht="18.75" x14ac:dyDescent="0.25">
      <c r="A10" s="110"/>
      <c r="B10" s="112"/>
      <c r="C10" s="111"/>
      <c r="D10" s="111"/>
    </row>
    <row r="11" spans="1:10" ht="18.75" x14ac:dyDescent="0.25">
      <c r="A11" s="110"/>
      <c r="B11" s="112"/>
      <c r="C11" s="110"/>
      <c r="D11" s="111"/>
    </row>
    <row r="12" spans="1:10" ht="18.75" x14ac:dyDescent="0.25">
      <c r="A12" s="110"/>
      <c r="B12" s="111"/>
      <c r="C12" s="111"/>
      <c r="D12" s="111"/>
    </row>
    <row r="15" spans="1:10" ht="15.75" customHeight="1" x14ac:dyDescent="0.25">
      <c r="A15" s="243" t="s">
        <v>182</v>
      </c>
      <c r="B15" s="243"/>
      <c r="C15" s="243"/>
      <c r="D15" s="243"/>
    </row>
    <row r="16" spans="1:10" x14ac:dyDescent="0.25">
      <c r="A16" s="243"/>
      <c r="B16" s="243"/>
      <c r="C16" s="243"/>
      <c r="D16" s="243"/>
    </row>
  </sheetData>
  <mergeCells count="7">
    <mergeCell ref="A15:D16"/>
    <mergeCell ref="A2:D2"/>
    <mergeCell ref="A3:D3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topLeftCell="A13" zoomScaleNormal="100" workbookViewId="0">
      <selection activeCell="A4" sqref="A4:K4"/>
    </sheetView>
  </sheetViews>
  <sheetFormatPr defaultRowHeight="15" x14ac:dyDescent="0.25"/>
  <cols>
    <col min="1" max="1" width="6.7109375" style="47" customWidth="1"/>
    <col min="2" max="2" width="24.7109375" style="47" customWidth="1"/>
    <col min="3" max="3" width="14.5703125" style="47" customWidth="1"/>
    <col min="4" max="6" width="27.42578125" style="47" customWidth="1"/>
    <col min="7" max="7" width="11" style="47" customWidth="1"/>
    <col min="8" max="8" width="18" style="47" customWidth="1"/>
    <col min="9" max="9" width="12.42578125" style="47" customWidth="1"/>
    <col min="10" max="10" width="13.7109375" style="47" customWidth="1"/>
    <col min="11" max="11" width="14.85546875" style="47" customWidth="1"/>
    <col min="12" max="16384" width="9.140625" style="47"/>
  </cols>
  <sheetData>
    <row r="1" spans="1:11" ht="66" customHeight="1" x14ac:dyDescent="0.25">
      <c r="A1" s="8"/>
      <c r="B1" s="8"/>
      <c r="C1" s="8"/>
      <c r="D1" s="8"/>
      <c r="E1" s="8"/>
      <c r="H1" s="232" t="s">
        <v>93</v>
      </c>
      <c r="I1" s="159"/>
      <c r="J1" s="159"/>
      <c r="K1" s="159"/>
    </row>
    <row r="2" spans="1:11" ht="18.75" x14ac:dyDescent="0.25">
      <c r="A2" s="8"/>
      <c r="B2" s="8"/>
      <c r="C2" s="8"/>
      <c r="D2" s="8"/>
      <c r="E2" s="8"/>
      <c r="I2" s="159"/>
      <c r="J2" s="159"/>
      <c r="K2" s="159"/>
    </row>
    <row r="3" spans="1:11" ht="63" customHeight="1" x14ac:dyDescent="0.25">
      <c r="A3" s="162" t="s">
        <v>450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1" ht="18.75" x14ac:dyDescent="0.25">
      <c r="A4" s="163" t="s">
        <v>31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</row>
    <row r="5" spans="1:11" ht="37.5" x14ac:dyDescent="0.25">
      <c r="A5" s="8"/>
      <c r="B5" s="14" t="s">
        <v>32</v>
      </c>
      <c r="C5" s="14"/>
      <c r="D5" s="8"/>
      <c r="E5" s="8"/>
      <c r="F5" s="8"/>
      <c r="G5" s="8"/>
      <c r="H5" s="8"/>
      <c r="I5" s="8"/>
      <c r="J5" s="8"/>
      <c r="K5" s="42"/>
    </row>
    <row r="6" spans="1:11" s="73" customFormat="1" ht="35.25" customHeight="1" x14ac:dyDescent="0.25">
      <c r="A6" s="249" t="s">
        <v>14</v>
      </c>
      <c r="B6" s="249" t="s">
        <v>26</v>
      </c>
      <c r="C6" s="249" t="s">
        <v>53</v>
      </c>
      <c r="D6" s="249" t="s">
        <v>35</v>
      </c>
      <c r="E6" s="249" t="s">
        <v>39</v>
      </c>
      <c r="F6" s="249" t="s">
        <v>76</v>
      </c>
      <c r="G6" s="249" t="s">
        <v>30</v>
      </c>
      <c r="H6" s="249"/>
      <c r="I6" s="249" t="s">
        <v>81</v>
      </c>
      <c r="J6" s="249"/>
      <c r="K6" s="249"/>
    </row>
    <row r="7" spans="1:11" s="73" customFormat="1" ht="48" customHeight="1" x14ac:dyDescent="0.25">
      <c r="A7" s="249"/>
      <c r="B7" s="249"/>
      <c r="C7" s="249"/>
      <c r="D7" s="249"/>
      <c r="E7" s="249"/>
      <c r="F7" s="249"/>
      <c r="G7" s="72" t="s">
        <v>34</v>
      </c>
      <c r="H7" s="72" t="s">
        <v>23</v>
      </c>
      <c r="I7" s="72" t="s">
        <v>82</v>
      </c>
      <c r="J7" s="72" t="s">
        <v>83</v>
      </c>
      <c r="K7" s="72" t="s">
        <v>84</v>
      </c>
    </row>
    <row r="8" spans="1:11" ht="18.75" customHeight="1" x14ac:dyDescent="0.25">
      <c r="A8" s="120">
        <v>1</v>
      </c>
      <c r="B8" s="246" t="s">
        <v>97</v>
      </c>
      <c r="C8" s="247"/>
      <c r="D8" s="247"/>
      <c r="E8" s="247"/>
      <c r="F8" s="247"/>
      <c r="G8" s="247"/>
      <c r="H8" s="247"/>
      <c r="I8" s="247"/>
      <c r="J8" s="247"/>
      <c r="K8" s="248"/>
    </row>
    <row r="9" spans="1:11" ht="18.75" x14ac:dyDescent="0.25">
      <c r="A9" s="39">
        <f>+A8+1</f>
        <v>2</v>
      </c>
      <c r="B9" s="40"/>
      <c r="C9" s="40"/>
      <c r="D9" s="39"/>
      <c r="E9" s="39"/>
      <c r="F9" s="39"/>
      <c r="G9" s="39"/>
      <c r="H9" s="39"/>
      <c r="I9" s="39"/>
      <c r="J9" s="39"/>
      <c r="K9" s="41"/>
    </row>
    <row r="10" spans="1:11" ht="18.75" x14ac:dyDescent="0.25">
      <c r="A10" s="39">
        <f t="shared" ref="A10" si="0">+A9+1</f>
        <v>3</v>
      </c>
      <c r="B10" s="40"/>
      <c r="C10" s="40"/>
      <c r="D10" s="39"/>
      <c r="E10" s="39"/>
      <c r="F10" s="39"/>
      <c r="G10" s="39"/>
      <c r="H10" s="39"/>
      <c r="I10" s="39"/>
      <c r="J10" s="39"/>
      <c r="K10" s="41"/>
    </row>
    <row r="11" spans="1:11" ht="18.75" x14ac:dyDescent="0.25">
      <c r="A11" s="164" t="s">
        <v>22</v>
      </c>
      <c r="B11" s="164"/>
      <c r="C11" s="71" t="s">
        <v>80</v>
      </c>
      <c r="D11" s="71">
        <f t="shared" ref="D11:I11" si="1">SUM(D8:D10)</f>
        <v>0</v>
      </c>
      <c r="E11" s="71">
        <f t="shared" si="1"/>
        <v>0</v>
      </c>
      <c r="F11" s="71">
        <f t="shared" si="1"/>
        <v>0</v>
      </c>
      <c r="G11" s="71">
        <f t="shared" si="1"/>
        <v>0</v>
      </c>
      <c r="H11" s="71">
        <f t="shared" si="1"/>
        <v>0</v>
      </c>
      <c r="I11" s="71">
        <f t="shared" si="1"/>
        <v>0</v>
      </c>
      <c r="J11" s="71">
        <v>0</v>
      </c>
      <c r="K11" s="71">
        <f>SUM(K8:K10)</f>
        <v>0</v>
      </c>
    </row>
    <row r="13" spans="1:11" ht="18.75" x14ac:dyDescent="0.25">
      <c r="A13" s="8"/>
      <c r="B13" s="70" t="s">
        <v>33</v>
      </c>
      <c r="C13" s="14"/>
      <c r="D13" s="8"/>
      <c r="E13" s="8"/>
      <c r="F13" s="42"/>
      <c r="G13" s="42"/>
      <c r="H13" s="42"/>
      <c r="I13" s="8"/>
      <c r="J13" s="8"/>
      <c r="K13" s="42"/>
    </row>
    <row r="14" spans="1:11" ht="15" customHeight="1" x14ac:dyDescent="0.25">
      <c r="A14" s="249" t="s">
        <v>14</v>
      </c>
      <c r="B14" s="249" t="s">
        <v>27</v>
      </c>
      <c r="C14" s="249" t="s">
        <v>53</v>
      </c>
      <c r="D14" s="249" t="s">
        <v>35</v>
      </c>
      <c r="E14" s="249" t="s">
        <v>39</v>
      </c>
      <c r="F14" s="249" t="s">
        <v>76</v>
      </c>
      <c r="G14" s="254" t="s">
        <v>29</v>
      </c>
      <c r="H14" s="255"/>
      <c r="I14" s="255"/>
      <c r="J14" s="255"/>
      <c r="K14" s="256"/>
    </row>
    <row r="15" spans="1:11" ht="48.6" customHeight="1" x14ac:dyDescent="0.25">
      <c r="A15" s="249"/>
      <c r="B15" s="249"/>
      <c r="C15" s="249"/>
      <c r="D15" s="249"/>
      <c r="E15" s="249"/>
      <c r="F15" s="249"/>
      <c r="G15" s="257"/>
      <c r="H15" s="258"/>
      <c r="I15" s="258"/>
      <c r="J15" s="258"/>
      <c r="K15" s="259"/>
    </row>
    <row r="16" spans="1:11" ht="18.75" x14ac:dyDescent="0.25">
      <c r="A16" s="39">
        <v>1</v>
      </c>
      <c r="B16" s="40"/>
      <c r="C16" s="40"/>
      <c r="D16" s="39"/>
      <c r="E16" s="39"/>
      <c r="F16" s="39"/>
      <c r="G16" s="251"/>
      <c r="H16" s="252"/>
      <c r="I16" s="252"/>
      <c r="J16" s="252"/>
      <c r="K16" s="253"/>
    </row>
    <row r="17" spans="1:11" ht="18.75" x14ac:dyDescent="0.25">
      <c r="A17" s="39">
        <f>+A16+1</f>
        <v>2</v>
      </c>
      <c r="B17" s="40"/>
      <c r="C17" s="40"/>
      <c r="D17" s="39"/>
      <c r="E17" s="39"/>
      <c r="F17" s="39"/>
      <c r="G17" s="251"/>
      <c r="H17" s="252"/>
      <c r="I17" s="252"/>
      <c r="J17" s="252"/>
      <c r="K17" s="253"/>
    </row>
    <row r="18" spans="1:11" ht="18.75" x14ac:dyDescent="0.25">
      <c r="A18" s="39">
        <f t="shared" ref="A18" si="2">+A17+1</f>
        <v>3</v>
      </c>
      <c r="B18" s="40"/>
      <c r="C18" s="40"/>
      <c r="D18" s="39"/>
      <c r="E18" s="39"/>
      <c r="F18" s="39"/>
      <c r="G18" s="251"/>
      <c r="H18" s="252"/>
      <c r="I18" s="252"/>
      <c r="J18" s="252"/>
      <c r="K18" s="253"/>
    </row>
    <row r="19" spans="1:11" ht="18.75" x14ac:dyDescent="0.25">
      <c r="A19" s="164" t="s">
        <v>22</v>
      </c>
      <c r="B19" s="164"/>
      <c r="C19" s="71" t="s">
        <v>80</v>
      </c>
      <c r="D19" s="71">
        <f>SUM(D16:D18)</f>
        <v>0</v>
      </c>
      <c r="E19" s="71">
        <f>SUM(E16:E18)</f>
        <v>0</v>
      </c>
      <c r="F19" s="71">
        <f>SUM(F16:F18)</f>
        <v>0</v>
      </c>
      <c r="G19" s="251" t="s">
        <v>80</v>
      </c>
      <c r="H19" s="252"/>
      <c r="I19" s="252"/>
      <c r="J19" s="252"/>
      <c r="K19" s="253"/>
    </row>
    <row r="22" spans="1:11" ht="18.75" x14ac:dyDescent="0.25">
      <c r="A22" s="8"/>
      <c r="B22" s="70" t="s">
        <v>47</v>
      </c>
      <c r="C22" s="14"/>
      <c r="D22" s="8"/>
      <c r="E22" s="8"/>
      <c r="F22" s="42"/>
      <c r="G22" s="42"/>
      <c r="H22" s="42"/>
      <c r="I22" s="8"/>
      <c r="J22" s="8"/>
      <c r="K22" s="42"/>
    </row>
    <row r="23" spans="1:11" ht="16.5" customHeight="1" x14ac:dyDescent="0.25">
      <c r="A23" s="249" t="s">
        <v>14</v>
      </c>
      <c r="B23" s="249" t="s">
        <v>50</v>
      </c>
      <c r="C23" s="249" t="s">
        <v>53</v>
      </c>
      <c r="D23" s="249" t="s">
        <v>51</v>
      </c>
      <c r="E23" s="249" t="s">
        <v>48</v>
      </c>
      <c r="F23" s="249" t="s">
        <v>77</v>
      </c>
      <c r="G23" s="254" t="s">
        <v>49</v>
      </c>
      <c r="H23" s="255"/>
      <c r="I23" s="255"/>
      <c r="J23" s="255"/>
      <c r="K23" s="256"/>
    </row>
    <row r="24" spans="1:11" ht="34.5" customHeight="1" x14ac:dyDescent="0.25">
      <c r="A24" s="249"/>
      <c r="B24" s="249"/>
      <c r="C24" s="249"/>
      <c r="D24" s="249"/>
      <c r="E24" s="249"/>
      <c r="F24" s="249"/>
      <c r="G24" s="257"/>
      <c r="H24" s="258"/>
      <c r="I24" s="258"/>
      <c r="J24" s="258"/>
      <c r="K24" s="259"/>
    </row>
    <row r="25" spans="1:11" ht="18.75" x14ac:dyDescent="0.25">
      <c r="A25" s="39">
        <v>1</v>
      </c>
      <c r="B25" s="40"/>
      <c r="C25" s="40"/>
      <c r="D25" s="39"/>
      <c r="E25" s="39"/>
      <c r="F25" s="39"/>
      <c r="G25" s="251"/>
      <c r="H25" s="252"/>
      <c r="I25" s="252"/>
      <c r="J25" s="252"/>
      <c r="K25" s="253"/>
    </row>
    <row r="26" spans="1:11" ht="18.75" x14ac:dyDescent="0.25">
      <c r="A26" s="39">
        <f>+A25+1</f>
        <v>2</v>
      </c>
      <c r="B26" s="40"/>
      <c r="C26" s="40"/>
      <c r="D26" s="39"/>
      <c r="E26" s="39"/>
      <c r="F26" s="39"/>
      <c r="G26" s="251"/>
      <c r="H26" s="252"/>
      <c r="I26" s="252"/>
      <c r="J26" s="252"/>
      <c r="K26" s="253"/>
    </row>
    <row r="27" spans="1:11" ht="18.75" x14ac:dyDescent="0.25">
      <c r="A27" s="39">
        <f t="shared" ref="A27" si="3">+A26+1</f>
        <v>3</v>
      </c>
      <c r="B27" s="40"/>
      <c r="C27" s="40"/>
      <c r="D27" s="39"/>
      <c r="E27" s="39"/>
      <c r="F27" s="39"/>
      <c r="G27" s="251"/>
      <c r="H27" s="252"/>
      <c r="I27" s="252"/>
      <c r="J27" s="252"/>
      <c r="K27" s="253"/>
    </row>
    <row r="28" spans="1:11" ht="18.75" x14ac:dyDescent="0.25">
      <c r="A28" s="164" t="s">
        <v>22</v>
      </c>
      <c r="B28" s="164"/>
      <c r="C28" s="71"/>
      <c r="D28" s="71">
        <f>SUM(D25:D27)</f>
        <v>0</v>
      </c>
      <c r="E28" s="71">
        <f>SUM(E25:E27)</f>
        <v>0</v>
      </c>
      <c r="F28" s="71">
        <f>SUM(F25:F27)</f>
        <v>0</v>
      </c>
      <c r="G28" s="251" t="s">
        <v>80</v>
      </c>
      <c r="H28" s="252"/>
      <c r="I28" s="252"/>
      <c r="J28" s="252"/>
      <c r="K28" s="253"/>
    </row>
    <row r="30" spans="1:11" x14ac:dyDescent="0.25">
      <c r="A30" s="250"/>
      <c r="B30" s="250"/>
      <c r="C30" s="250"/>
      <c r="D30" s="250"/>
      <c r="E30" s="250"/>
      <c r="F30" s="250"/>
      <c r="G30" s="250"/>
      <c r="H30" s="250"/>
      <c r="I30" s="250"/>
      <c r="J30" s="250"/>
      <c r="K30" s="250"/>
    </row>
  </sheetData>
  <mergeCells count="39">
    <mergeCell ref="G14:K15"/>
    <mergeCell ref="G16:K16"/>
    <mergeCell ref="G17:K17"/>
    <mergeCell ref="G18:K18"/>
    <mergeCell ref="G19:K19"/>
    <mergeCell ref="A30:K30"/>
    <mergeCell ref="G28:K28"/>
    <mergeCell ref="A23:A24"/>
    <mergeCell ref="B23:B24"/>
    <mergeCell ref="D23:D24"/>
    <mergeCell ref="E23:E24"/>
    <mergeCell ref="F23:F24"/>
    <mergeCell ref="A28:B28"/>
    <mergeCell ref="C23:C24"/>
    <mergeCell ref="G27:K27"/>
    <mergeCell ref="G23:K24"/>
    <mergeCell ref="G25:K25"/>
    <mergeCell ref="G26:K26"/>
    <mergeCell ref="A6:A7"/>
    <mergeCell ref="B6:B7"/>
    <mergeCell ref="C6:C7"/>
    <mergeCell ref="E6:E7"/>
    <mergeCell ref="G6:H6"/>
    <mergeCell ref="B8:K8"/>
    <mergeCell ref="H1:K1"/>
    <mergeCell ref="A19:B19"/>
    <mergeCell ref="D14:D15"/>
    <mergeCell ref="E14:E15"/>
    <mergeCell ref="F14:F15"/>
    <mergeCell ref="F6:F7"/>
    <mergeCell ref="A14:A15"/>
    <mergeCell ref="B14:B15"/>
    <mergeCell ref="A11:B11"/>
    <mergeCell ref="C14:C15"/>
    <mergeCell ref="A3:K3"/>
    <mergeCell ref="A4:K4"/>
    <mergeCell ref="I6:K6"/>
    <mergeCell ref="D6:D7"/>
    <mergeCell ref="I2:K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4"/>
  <sheetViews>
    <sheetView view="pageBreakPreview" zoomScaleNormal="100" zoomScaleSheetLayoutView="100" workbookViewId="0">
      <selection activeCell="A4" sqref="A4"/>
    </sheetView>
  </sheetViews>
  <sheetFormatPr defaultColWidth="9.140625" defaultRowHeight="15.75" x14ac:dyDescent="0.25"/>
  <cols>
    <col min="1" max="1" width="6" style="43" customWidth="1"/>
    <col min="2" max="2" width="17.28515625" style="43" customWidth="1"/>
    <col min="3" max="3" width="13.7109375" style="43" customWidth="1"/>
    <col min="4" max="7" width="20.85546875" style="43" customWidth="1"/>
    <col min="8" max="8" width="17.5703125" style="43" customWidth="1"/>
    <col min="9" max="9" width="19.28515625" style="43" customWidth="1"/>
    <col min="10" max="10" width="14" style="43" customWidth="1"/>
    <col min="11" max="13" width="18.7109375" style="43" customWidth="1"/>
    <col min="14" max="14" width="15.7109375" style="43" customWidth="1"/>
    <col min="15" max="19" width="15.7109375" style="44" customWidth="1"/>
    <col min="20" max="16384" width="9.140625" style="44"/>
  </cols>
  <sheetData>
    <row r="1" spans="1:10" ht="66.75" customHeight="1" x14ac:dyDescent="0.25">
      <c r="H1" s="260" t="s">
        <v>94</v>
      </c>
      <c r="I1" s="260"/>
      <c r="J1" s="260"/>
    </row>
    <row r="3" spans="1:10" s="43" customFormat="1" ht="73.5" customHeight="1" x14ac:dyDescent="0.25">
      <c r="A3" s="237" t="s">
        <v>451</v>
      </c>
      <c r="B3" s="237"/>
      <c r="C3" s="237"/>
      <c r="D3" s="237"/>
      <c r="E3" s="237"/>
      <c r="F3" s="237"/>
      <c r="G3" s="237"/>
      <c r="H3" s="237"/>
      <c r="I3" s="237"/>
      <c r="J3" s="237"/>
    </row>
    <row r="5" spans="1:10" s="43" customFormat="1" ht="47.25" customHeight="1" x14ac:dyDescent="0.25">
      <c r="A5" s="264" t="s">
        <v>78</v>
      </c>
      <c r="B5" s="264" t="s">
        <v>40</v>
      </c>
      <c r="C5" s="264" t="s">
        <v>79</v>
      </c>
      <c r="D5" s="261" t="s">
        <v>41</v>
      </c>
      <c r="E5" s="262"/>
      <c r="F5" s="265" t="s">
        <v>46</v>
      </c>
      <c r="G5" s="265" t="s">
        <v>44</v>
      </c>
      <c r="H5" s="265" t="s">
        <v>71</v>
      </c>
      <c r="I5" s="265" t="s">
        <v>72</v>
      </c>
      <c r="J5" s="265" t="s">
        <v>25</v>
      </c>
    </row>
    <row r="6" spans="1:10" s="43" customFormat="1" ht="60.75" customHeight="1" x14ac:dyDescent="0.25">
      <c r="A6" s="264"/>
      <c r="B6" s="264"/>
      <c r="C6" s="264"/>
      <c r="D6" s="51" t="s">
        <v>42</v>
      </c>
      <c r="E6" s="51" t="s">
        <v>43</v>
      </c>
      <c r="F6" s="266"/>
      <c r="G6" s="266"/>
      <c r="H6" s="266"/>
      <c r="I6" s="266"/>
      <c r="J6" s="266"/>
    </row>
    <row r="7" spans="1:10" s="43" customFormat="1" ht="18.75" x14ac:dyDescent="0.25">
      <c r="A7" s="46">
        <v>1</v>
      </c>
      <c r="B7" s="267" t="s">
        <v>96</v>
      </c>
      <c r="C7" s="268"/>
      <c r="D7" s="268"/>
      <c r="E7" s="268"/>
      <c r="F7" s="268"/>
      <c r="G7" s="268"/>
      <c r="H7" s="268"/>
      <c r="I7" s="268"/>
      <c r="J7" s="269"/>
    </row>
    <row r="8" spans="1:10" s="43" customFormat="1" ht="15" x14ac:dyDescent="0.25">
      <c r="A8" s="46">
        <v>2</v>
      </c>
      <c r="B8" s="45"/>
      <c r="C8" s="69" t="s">
        <v>80</v>
      </c>
      <c r="D8" s="45"/>
      <c r="E8" s="45"/>
      <c r="F8" s="45"/>
      <c r="G8" s="45"/>
      <c r="H8" s="45"/>
      <c r="I8" s="45"/>
      <c r="J8" s="45"/>
    </row>
    <row r="9" spans="1:10" s="43" customFormat="1" ht="15" x14ac:dyDescent="0.25">
      <c r="A9" s="46">
        <v>3</v>
      </c>
      <c r="B9" s="45"/>
      <c r="C9" s="69" t="s">
        <v>80</v>
      </c>
      <c r="D9" s="45"/>
      <c r="E9" s="45"/>
      <c r="F9" s="45"/>
      <c r="G9" s="45"/>
      <c r="H9" s="45"/>
      <c r="I9" s="45"/>
      <c r="J9" s="45"/>
    </row>
    <row r="10" spans="1:10" s="43" customFormat="1" ht="15" x14ac:dyDescent="0.25">
      <c r="A10" s="46">
        <v>4</v>
      </c>
      <c r="B10" s="45"/>
      <c r="C10" s="69" t="s">
        <v>80</v>
      </c>
      <c r="D10" s="45"/>
      <c r="E10" s="45"/>
      <c r="F10" s="45"/>
      <c r="G10" s="45"/>
      <c r="H10" s="45"/>
      <c r="I10" s="45"/>
      <c r="J10" s="45"/>
    </row>
    <row r="11" spans="1:10" s="43" customFormat="1" ht="15" x14ac:dyDescent="0.25">
      <c r="A11" s="46">
        <v>5</v>
      </c>
      <c r="B11" s="45"/>
      <c r="C11" s="69" t="s">
        <v>80</v>
      </c>
      <c r="D11" s="45"/>
      <c r="E11" s="45"/>
      <c r="F11" s="45"/>
      <c r="G11" s="45"/>
      <c r="H11" s="45"/>
      <c r="I11" s="45"/>
      <c r="J11" s="45"/>
    </row>
    <row r="13" spans="1:10" s="43" customFormat="1" ht="30.75" customHeight="1" x14ac:dyDescent="0.25">
      <c r="A13" s="52"/>
      <c r="B13" s="263" t="s">
        <v>45</v>
      </c>
      <c r="C13" s="263"/>
      <c r="D13" s="263"/>
      <c r="E13" s="263"/>
      <c r="F13" s="263"/>
      <c r="G13" s="263"/>
      <c r="H13" s="263"/>
      <c r="I13" s="263"/>
      <c r="J13" s="263"/>
    </row>
    <row r="14" spans="1:10" ht="18.7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</row>
  </sheetData>
  <mergeCells count="13">
    <mergeCell ref="H1:J1"/>
    <mergeCell ref="D5:E5"/>
    <mergeCell ref="B13:J13"/>
    <mergeCell ref="A3:J3"/>
    <mergeCell ref="A5:A6"/>
    <mergeCell ref="B5:B6"/>
    <mergeCell ref="F5:F6"/>
    <mergeCell ref="G5:G6"/>
    <mergeCell ref="H5:H6"/>
    <mergeCell ref="I5:I6"/>
    <mergeCell ref="J5:J6"/>
    <mergeCell ref="C5:C6"/>
    <mergeCell ref="B7:J7"/>
  </mergeCells>
  <printOptions horizontalCentered="1"/>
  <pageMargins left="0.19685039370078741" right="0.19685039370078741" top="0.19685039370078741" bottom="0.19685039370078741" header="0" footer="0"/>
  <pageSetup paperSize="9" scale="8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33" t="s">
        <v>52</v>
      </c>
      <c r="B5" s="233"/>
      <c r="C5" s="233"/>
      <c r="D5" s="233"/>
    </row>
    <row r="7" spans="1:4" ht="25.5" x14ac:dyDescent="0.25">
      <c r="A7" s="56" t="s">
        <v>24</v>
      </c>
      <c r="B7" s="56" t="s">
        <v>55</v>
      </c>
      <c r="C7" s="56" t="s">
        <v>53</v>
      </c>
      <c r="D7" s="56" t="s">
        <v>54</v>
      </c>
    </row>
    <row r="8" spans="1:4" x14ac:dyDescent="0.25">
      <c r="A8" s="53">
        <v>1</v>
      </c>
      <c r="B8" s="53"/>
      <c r="C8" s="53"/>
      <c r="D8" s="53"/>
    </row>
    <row r="9" spans="1:4" x14ac:dyDescent="0.25">
      <c r="A9" s="53">
        <f>+A8+1</f>
        <v>2</v>
      </c>
      <c r="B9" s="54"/>
      <c r="C9" s="54"/>
      <c r="D9" s="55"/>
    </row>
    <row r="10" spans="1:4" x14ac:dyDescent="0.25">
      <c r="A10" s="53">
        <f t="shared" ref="A10:A17" si="0">+A9+1</f>
        <v>3</v>
      </c>
      <c r="B10" s="54"/>
      <c r="C10" s="54"/>
      <c r="D10" s="55"/>
    </row>
    <row r="11" spans="1:4" x14ac:dyDescent="0.25">
      <c r="A11" s="53">
        <f t="shared" si="0"/>
        <v>4</v>
      </c>
      <c r="B11" s="54"/>
      <c r="C11" s="54"/>
      <c r="D11" s="55"/>
    </row>
    <row r="12" spans="1:4" x14ac:dyDescent="0.25">
      <c r="A12" s="53">
        <f t="shared" si="0"/>
        <v>5</v>
      </c>
      <c r="B12" s="54"/>
      <c r="C12" s="54"/>
      <c r="D12" s="55"/>
    </row>
    <row r="13" spans="1:4" x14ac:dyDescent="0.25">
      <c r="A13" s="53">
        <f t="shared" si="0"/>
        <v>6</v>
      </c>
      <c r="B13" s="54"/>
      <c r="C13" s="54"/>
      <c r="D13" s="55"/>
    </row>
    <row r="14" spans="1:4" x14ac:dyDescent="0.25">
      <c r="A14" s="53">
        <f t="shared" si="0"/>
        <v>7</v>
      </c>
      <c r="B14" s="54"/>
      <c r="C14" s="54"/>
      <c r="D14" s="55"/>
    </row>
    <row r="15" spans="1:4" x14ac:dyDescent="0.25">
      <c r="A15" s="53">
        <f t="shared" si="0"/>
        <v>8</v>
      </c>
      <c r="B15" s="54"/>
      <c r="C15" s="54"/>
      <c r="D15" s="55"/>
    </row>
    <row r="16" spans="1:4" x14ac:dyDescent="0.25">
      <c r="A16" s="53">
        <f t="shared" si="0"/>
        <v>9</v>
      </c>
      <c r="B16" s="54"/>
      <c r="C16" s="54"/>
      <c r="D16" s="55"/>
    </row>
    <row r="17" spans="1:4" x14ac:dyDescent="0.25">
      <c r="A17" s="53">
        <f t="shared" si="0"/>
        <v>10</v>
      </c>
      <c r="B17" s="54"/>
      <c r="C17" s="54"/>
      <c r="D17" s="55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14"/>
  <sheetViews>
    <sheetView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A4" sqref="A4"/>
    </sheetView>
  </sheetViews>
  <sheetFormatPr defaultColWidth="9.140625" defaultRowHeight="18.75" x14ac:dyDescent="0.25"/>
  <cols>
    <col min="1" max="1" width="8.140625" style="31" customWidth="1"/>
    <col min="2" max="2" width="28.85546875" style="33" customWidth="1"/>
    <col min="3" max="3" width="26.140625" style="33" customWidth="1"/>
    <col min="4" max="4" width="26.7109375" style="31" customWidth="1"/>
    <col min="5" max="5" width="19" style="33" customWidth="1"/>
    <col min="6" max="8" width="15.7109375" style="33" customWidth="1"/>
    <col min="9" max="9" width="20.5703125" style="33" customWidth="1"/>
    <col min="10" max="10" width="17.5703125" style="33" customWidth="1"/>
    <col min="11" max="12" width="18.140625" style="33" customWidth="1"/>
    <col min="13" max="13" width="16.7109375" style="31" customWidth="1"/>
    <col min="14" max="16" width="15.7109375" style="31" customWidth="1"/>
    <col min="17" max="20" width="18.7109375" style="31" customWidth="1"/>
    <col min="21" max="26" width="15.7109375" style="31" customWidth="1"/>
    <col min="27" max="16384" width="9.140625" style="31"/>
  </cols>
  <sheetData>
    <row r="1" spans="1:16" ht="93" customHeight="1" x14ac:dyDescent="0.25">
      <c r="G1" s="165" t="s">
        <v>89</v>
      </c>
      <c r="H1" s="165"/>
      <c r="I1" s="165"/>
      <c r="J1" s="165"/>
      <c r="K1" s="167"/>
      <c r="L1" s="167"/>
    </row>
    <row r="2" spans="1:16" x14ac:dyDescent="0.25">
      <c r="K2" s="167"/>
      <c r="L2" s="167"/>
    </row>
    <row r="3" spans="1:16" ht="60" customHeight="1" x14ac:dyDescent="0.25">
      <c r="A3" s="173" t="s">
        <v>447</v>
      </c>
      <c r="B3" s="173"/>
      <c r="C3" s="173"/>
      <c r="D3" s="173"/>
      <c r="E3" s="173"/>
      <c r="F3" s="173"/>
      <c r="G3" s="173"/>
      <c r="H3" s="173"/>
      <c r="I3" s="173"/>
      <c r="J3" s="173"/>
      <c r="K3" s="37"/>
      <c r="L3" s="37"/>
      <c r="M3" s="32"/>
      <c r="N3" s="32"/>
      <c r="O3" s="32"/>
      <c r="P3" s="32"/>
    </row>
    <row r="4" spans="1:16" x14ac:dyDescent="0.25">
      <c r="J4" s="34"/>
      <c r="L4" s="31"/>
    </row>
    <row r="5" spans="1:16" ht="39.75" customHeight="1" x14ac:dyDescent="0.25">
      <c r="A5" s="170" t="s">
        <v>14</v>
      </c>
      <c r="B5" s="168" t="s">
        <v>56</v>
      </c>
      <c r="C5" s="168" t="s">
        <v>57</v>
      </c>
      <c r="D5" s="168" t="s">
        <v>58</v>
      </c>
      <c r="E5" s="168" t="s">
        <v>59</v>
      </c>
      <c r="F5" s="172" t="s">
        <v>61</v>
      </c>
      <c r="G5" s="172"/>
      <c r="H5" s="168" t="s">
        <v>68</v>
      </c>
      <c r="I5" s="168" t="s">
        <v>69</v>
      </c>
      <c r="J5" s="168" t="s">
        <v>85</v>
      </c>
      <c r="L5" s="34"/>
    </row>
    <row r="6" spans="1:16" ht="159.75" customHeight="1" x14ac:dyDescent="0.25">
      <c r="A6" s="171"/>
      <c r="B6" s="169"/>
      <c r="C6" s="169"/>
      <c r="D6" s="169"/>
      <c r="E6" s="169"/>
      <c r="F6" s="57" t="s">
        <v>67</v>
      </c>
      <c r="G6" s="57" t="s">
        <v>70</v>
      </c>
      <c r="H6" s="169"/>
      <c r="I6" s="169"/>
      <c r="J6" s="169"/>
      <c r="L6" s="34"/>
    </row>
    <row r="7" spans="1:16" ht="36.75" customHeight="1" x14ac:dyDescent="0.25">
      <c r="A7" s="59">
        <v>1</v>
      </c>
      <c r="B7" s="174" t="s">
        <v>98</v>
      </c>
      <c r="C7" s="175"/>
      <c r="D7" s="175"/>
      <c r="E7" s="175"/>
      <c r="F7" s="175"/>
      <c r="G7" s="175"/>
      <c r="H7" s="175"/>
      <c r="I7" s="175"/>
      <c r="J7" s="176"/>
      <c r="L7" s="34"/>
    </row>
    <row r="8" spans="1:16" ht="36.75" customHeight="1" x14ac:dyDescent="0.25">
      <c r="A8" s="121" t="s">
        <v>99</v>
      </c>
      <c r="B8" s="122"/>
      <c r="C8" s="123"/>
      <c r="D8" s="123"/>
      <c r="E8" s="123"/>
      <c r="F8" s="123"/>
      <c r="G8" s="123"/>
      <c r="H8" s="123"/>
      <c r="I8" s="123"/>
      <c r="J8" s="124"/>
      <c r="K8" s="119"/>
      <c r="L8" s="34"/>
    </row>
    <row r="9" spans="1:16" ht="36.75" customHeight="1" x14ac:dyDescent="0.25">
      <c r="A9" s="121" t="s">
        <v>100</v>
      </c>
      <c r="B9" s="122"/>
      <c r="C9" s="123"/>
      <c r="D9" s="123"/>
      <c r="E9" s="123"/>
      <c r="F9" s="123"/>
      <c r="G9" s="123"/>
      <c r="H9" s="123"/>
      <c r="I9" s="123"/>
      <c r="J9" s="124"/>
      <c r="K9" s="119"/>
      <c r="L9" s="34"/>
    </row>
    <row r="10" spans="1:16" ht="36.75" customHeight="1" x14ac:dyDescent="0.25">
      <c r="A10" s="121" t="s">
        <v>101</v>
      </c>
      <c r="B10" s="122"/>
      <c r="C10" s="123"/>
      <c r="D10" s="123"/>
      <c r="E10" s="123"/>
      <c r="F10" s="123"/>
      <c r="G10" s="123"/>
      <c r="H10" s="123"/>
      <c r="I10" s="123"/>
      <c r="J10" s="124"/>
      <c r="K10" s="119"/>
      <c r="L10" s="34"/>
    </row>
    <row r="11" spans="1:16" ht="36.75" customHeight="1" x14ac:dyDescent="0.25">
      <c r="A11" s="121" t="s">
        <v>102</v>
      </c>
      <c r="B11" s="122"/>
      <c r="C11" s="123"/>
      <c r="D11" s="123"/>
      <c r="E11" s="123"/>
      <c r="F11" s="123"/>
      <c r="G11" s="123"/>
      <c r="H11" s="123"/>
      <c r="I11" s="123"/>
      <c r="J11" s="124"/>
      <c r="K11" s="119"/>
      <c r="L11" s="34"/>
    </row>
    <row r="12" spans="1:16" x14ac:dyDescent="0.25">
      <c r="L12" s="34"/>
    </row>
    <row r="13" spans="1:16" ht="4.5" customHeight="1" x14ac:dyDescent="0.25">
      <c r="L13" s="34"/>
    </row>
    <row r="14" spans="1:16" ht="66.75" customHeight="1" x14ac:dyDescent="0.25">
      <c r="A14" s="166" t="s">
        <v>86</v>
      </c>
      <c r="B14" s="166"/>
      <c r="C14" s="166"/>
      <c r="D14" s="166"/>
      <c r="E14" s="166"/>
      <c r="F14" s="166"/>
      <c r="G14" s="166"/>
      <c r="H14" s="166"/>
      <c r="I14" s="166"/>
      <c r="J14" s="166"/>
      <c r="K14" s="48"/>
      <c r="L14" s="48"/>
    </row>
  </sheetData>
  <mergeCells count="15">
    <mergeCell ref="G1:J1"/>
    <mergeCell ref="A14:J14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  <mergeCell ref="B7:J7"/>
  </mergeCells>
  <printOptions horizontalCentered="1"/>
  <pageMargins left="0.19685039370078741" right="0.19685039370078741" top="0.19685039370078741" bottom="0.19685039370078741" header="0" footer="0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F0"/>
  </sheetPr>
  <dimension ref="A1:O26"/>
  <sheetViews>
    <sheetView zoomScaleNormal="100" zoomScaleSheetLayoutView="100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A4" sqref="A4"/>
    </sheetView>
  </sheetViews>
  <sheetFormatPr defaultColWidth="9.140625" defaultRowHeight="15.75" x14ac:dyDescent="0.25"/>
  <cols>
    <col min="1" max="1" width="8.7109375" style="2" customWidth="1"/>
    <col min="2" max="2" width="13.140625" style="7" customWidth="1"/>
    <col min="3" max="3" width="58.28515625" style="7" customWidth="1"/>
    <col min="4" max="5" width="24.140625" style="7" customWidth="1"/>
    <col min="6" max="6" width="52.8554687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1" spans="1:15" ht="59.25" customHeight="1" x14ac:dyDescent="0.25">
      <c r="E1" s="185" t="s">
        <v>87</v>
      </c>
      <c r="F1" s="185"/>
    </row>
    <row r="2" spans="1:15" ht="8.25" customHeight="1" x14ac:dyDescent="0.25">
      <c r="A2" s="7"/>
      <c r="F2" s="60"/>
      <c r="G2" s="7"/>
      <c r="H2" s="7"/>
      <c r="I2" s="7"/>
      <c r="J2" s="7"/>
      <c r="K2" s="7"/>
      <c r="L2" s="7"/>
      <c r="M2" s="7"/>
      <c r="N2" s="7"/>
      <c r="O2" s="7"/>
    </row>
    <row r="3" spans="1:15" ht="54.6" customHeight="1" x14ac:dyDescent="0.25">
      <c r="A3" s="188" t="s">
        <v>445</v>
      </c>
      <c r="B3" s="188"/>
      <c r="C3" s="188"/>
      <c r="D3" s="188"/>
      <c r="E3" s="188"/>
      <c r="F3" s="188"/>
      <c r="G3" s="1"/>
      <c r="H3" s="1"/>
      <c r="I3" s="1"/>
      <c r="J3" s="1"/>
    </row>
    <row r="4" spans="1:15" ht="22.5" customHeight="1" x14ac:dyDescent="0.25">
      <c r="F4" s="114" t="s">
        <v>190</v>
      </c>
    </row>
    <row r="5" spans="1:15" ht="29.25" customHeight="1" x14ac:dyDescent="0.25">
      <c r="A5" s="186" t="s">
        <v>14</v>
      </c>
      <c r="B5" s="186" t="s">
        <v>15</v>
      </c>
      <c r="C5" s="186" t="s">
        <v>62</v>
      </c>
      <c r="D5" s="184" t="s">
        <v>16</v>
      </c>
      <c r="E5" s="184"/>
      <c r="F5" s="186" t="s">
        <v>36</v>
      </c>
      <c r="K5" s="4"/>
    </row>
    <row r="6" spans="1:15" ht="35.25" customHeight="1" x14ac:dyDescent="0.25">
      <c r="A6" s="187"/>
      <c r="B6" s="187"/>
      <c r="C6" s="187"/>
      <c r="D6" s="24" t="s">
        <v>17</v>
      </c>
      <c r="E6" s="24" t="s">
        <v>18</v>
      </c>
      <c r="F6" s="187"/>
      <c r="G6" s="7"/>
      <c r="H6" s="7"/>
      <c r="I6" s="7"/>
      <c r="J6" s="7"/>
      <c r="K6" s="4"/>
      <c r="L6" s="7"/>
      <c r="M6" s="7"/>
      <c r="N6" s="7"/>
      <c r="O6" s="7"/>
    </row>
    <row r="7" spans="1:15" ht="33.75" customHeight="1" x14ac:dyDescent="0.25">
      <c r="A7" s="178">
        <v>1</v>
      </c>
      <c r="B7" s="181" t="s">
        <v>19</v>
      </c>
      <c r="C7" s="63" t="s">
        <v>64</v>
      </c>
      <c r="D7" s="26">
        <v>1</v>
      </c>
      <c r="E7" s="26">
        <v>380000000</v>
      </c>
      <c r="F7" s="127" t="s">
        <v>184</v>
      </c>
    </row>
    <row r="8" spans="1:15" ht="33.75" customHeight="1" x14ac:dyDescent="0.25">
      <c r="A8" s="179"/>
      <c r="B8" s="182"/>
      <c r="C8" s="64" t="s">
        <v>65</v>
      </c>
      <c r="D8" s="27">
        <v>37</v>
      </c>
      <c r="E8" s="27">
        <v>930499642</v>
      </c>
      <c r="F8" s="127" t="s">
        <v>184</v>
      </c>
    </row>
    <row r="9" spans="1:15" ht="33.75" customHeight="1" x14ac:dyDescent="0.25">
      <c r="A9" s="179"/>
      <c r="B9" s="182"/>
      <c r="C9" s="64" t="s">
        <v>66</v>
      </c>
      <c r="D9" s="27"/>
      <c r="E9" s="27"/>
      <c r="F9" s="127" t="s">
        <v>184</v>
      </c>
      <c r="G9" s="7"/>
      <c r="H9" s="7"/>
      <c r="I9" s="7"/>
      <c r="J9" s="7"/>
      <c r="K9" s="7"/>
      <c r="L9" s="7"/>
      <c r="M9" s="7"/>
      <c r="N9" s="7"/>
      <c r="O9" s="7"/>
    </row>
    <row r="10" spans="1:15" ht="33.75" customHeight="1" x14ac:dyDescent="0.25">
      <c r="A10" s="179"/>
      <c r="B10" s="182"/>
      <c r="C10" s="65" t="s">
        <v>63</v>
      </c>
      <c r="D10" s="28">
        <v>4</v>
      </c>
      <c r="E10" s="28">
        <v>103117500</v>
      </c>
      <c r="F10" s="28" t="s">
        <v>184</v>
      </c>
    </row>
    <row r="11" spans="1:15" ht="33.75" customHeight="1" x14ac:dyDescent="0.25">
      <c r="A11" s="178">
        <f>+A7+1</f>
        <v>2</v>
      </c>
      <c r="B11" s="181" t="s">
        <v>20</v>
      </c>
      <c r="C11" s="63" t="s">
        <v>64</v>
      </c>
      <c r="D11" s="26"/>
      <c r="E11" s="26"/>
      <c r="F11" s="28" t="s">
        <v>184</v>
      </c>
      <c r="G11" s="7"/>
      <c r="H11" s="7"/>
      <c r="I11" s="7"/>
      <c r="J11" s="7"/>
      <c r="K11" s="7"/>
      <c r="L11" s="7"/>
      <c r="M11" s="7"/>
      <c r="N11" s="7"/>
      <c r="O11" s="7"/>
    </row>
    <row r="12" spans="1:15" ht="33.75" customHeight="1" x14ac:dyDescent="0.25">
      <c r="A12" s="179"/>
      <c r="B12" s="182"/>
      <c r="C12" s="64" t="s">
        <v>65</v>
      </c>
      <c r="D12" s="126">
        <v>30</v>
      </c>
      <c r="E12" s="126">
        <v>1303242841</v>
      </c>
      <c r="F12" s="28" t="s">
        <v>184</v>
      </c>
      <c r="G12" s="7"/>
      <c r="H12" s="7"/>
      <c r="I12" s="7"/>
      <c r="J12" s="7"/>
      <c r="K12" s="7"/>
      <c r="L12" s="7"/>
      <c r="M12" s="7"/>
      <c r="N12" s="7"/>
      <c r="O12" s="7"/>
    </row>
    <row r="13" spans="1:15" ht="33.75" customHeight="1" x14ac:dyDescent="0.25">
      <c r="A13" s="179"/>
      <c r="B13" s="182"/>
      <c r="C13" s="66" t="s">
        <v>66</v>
      </c>
      <c r="D13" s="128"/>
      <c r="E13" s="128"/>
      <c r="F13" s="62"/>
      <c r="G13" s="7"/>
      <c r="H13" s="7"/>
      <c r="I13" s="7"/>
      <c r="J13" s="7"/>
      <c r="K13" s="7"/>
      <c r="L13" s="7"/>
      <c r="M13" s="7"/>
      <c r="N13" s="7"/>
      <c r="O13" s="7"/>
    </row>
    <row r="14" spans="1:15" s="6" customFormat="1" ht="33.75" customHeight="1" x14ac:dyDescent="0.25">
      <c r="A14" s="179"/>
      <c r="B14" s="182"/>
      <c r="C14" s="65" t="s">
        <v>63</v>
      </c>
      <c r="D14" s="127">
        <v>25</v>
      </c>
      <c r="E14" s="127">
        <v>110010770</v>
      </c>
      <c r="F14" s="28" t="s">
        <v>184</v>
      </c>
      <c r="G14" s="5"/>
      <c r="H14" s="5"/>
      <c r="I14" s="5"/>
      <c r="J14" s="5"/>
      <c r="K14" s="5"/>
      <c r="L14" s="5"/>
      <c r="M14" s="5"/>
      <c r="N14" s="5"/>
      <c r="O14" s="5"/>
    </row>
    <row r="15" spans="1:15" ht="27.75" customHeight="1" x14ac:dyDescent="0.25">
      <c r="A15" s="178">
        <v>3</v>
      </c>
      <c r="B15" s="181" t="s">
        <v>21</v>
      </c>
      <c r="C15" s="63" t="s">
        <v>64</v>
      </c>
      <c r="D15" s="49"/>
      <c r="E15" s="49"/>
      <c r="F15" s="28" t="s">
        <v>184</v>
      </c>
      <c r="G15" s="7"/>
      <c r="H15" s="7"/>
      <c r="I15" s="7"/>
      <c r="J15" s="7"/>
      <c r="K15" s="7"/>
      <c r="L15" s="7"/>
      <c r="M15" s="7"/>
      <c r="N15" s="7"/>
      <c r="O15" s="7"/>
    </row>
    <row r="16" spans="1:15" ht="33.75" customHeight="1" x14ac:dyDescent="0.25">
      <c r="A16" s="179"/>
      <c r="B16" s="182"/>
      <c r="C16" s="64" t="s">
        <v>65</v>
      </c>
      <c r="D16" s="50"/>
      <c r="E16" s="50"/>
      <c r="F16" s="28" t="s">
        <v>184</v>
      </c>
      <c r="G16" s="7"/>
      <c r="H16" s="7"/>
      <c r="I16" s="7"/>
      <c r="J16" s="7"/>
      <c r="K16" s="7"/>
      <c r="L16" s="7"/>
      <c r="M16" s="7"/>
      <c r="N16" s="7"/>
      <c r="O16" s="7"/>
    </row>
    <row r="17" spans="1:15" ht="27.75" customHeight="1" x14ac:dyDescent="0.25">
      <c r="A17" s="179"/>
      <c r="B17" s="182"/>
      <c r="C17" s="64" t="s">
        <v>66</v>
      </c>
      <c r="D17" s="50"/>
      <c r="E17" s="50"/>
      <c r="F17" s="62"/>
      <c r="G17" s="7"/>
      <c r="H17" s="7"/>
      <c r="I17" s="7"/>
      <c r="J17" s="7"/>
      <c r="K17" s="7"/>
      <c r="L17" s="7"/>
      <c r="M17" s="7"/>
      <c r="N17" s="7"/>
      <c r="O17" s="7"/>
    </row>
    <row r="18" spans="1:15" ht="27.75" customHeight="1" x14ac:dyDescent="0.25">
      <c r="A18" s="180"/>
      <c r="B18" s="183"/>
      <c r="C18" s="65" t="s">
        <v>63</v>
      </c>
      <c r="D18" s="28"/>
      <c r="E18" s="28"/>
      <c r="F18" s="28" t="s">
        <v>184</v>
      </c>
      <c r="G18" s="7"/>
      <c r="H18" s="7"/>
      <c r="I18" s="7"/>
      <c r="J18" s="7"/>
      <c r="K18" s="7"/>
      <c r="L18" s="7"/>
      <c r="M18" s="7"/>
      <c r="N18" s="7"/>
      <c r="O18" s="7"/>
    </row>
    <row r="19" spans="1:15" ht="20.25" customHeight="1" x14ac:dyDescent="0.25">
      <c r="A19" s="178">
        <v>4</v>
      </c>
      <c r="B19" s="181" t="s">
        <v>37</v>
      </c>
      <c r="C19" s="63" t="s">
        <v>64</v>
      </c>
      <c r="D19" s="26"/>
      <c r="E19" s="26"/>
      <c r="F19" s="26"/>
    </row>
    <row r="20" spans="1:15" ht="32.25" customHeight="1" x14ac:dyDescent="0.25">
      <c r="A20" s="179"/>
      <c r="B20" s="182"/>
      <c r="C20" s="64" t="s">
        <v>65</v>
      </c>
      <c r="D20" s="27"/>
      <c r="E20" s="27"/>
      <c r="F20" s="127" t="s">
        <v>184</v>
      </c>
    </row>
    <row r="21" spans="1:15" ht="20.25" customHeight="1" x14ac:dyDescent="0.25">
      <c r="A21" s="179"/>
      <c r="B21" s="182"/>
      <c r="C21" s="64" t="s">
        <v>66</v>
      </c>
      <c r="D21" s="27"/>
      <c r="E21" s="27"/>
      <c r="F21" s="27"/>
    </row>
    <row r="22" spans="1:15" ht="36.75" customHeight="1" x14ac:dyDescent="0.25">
      <c r="A22" s="180"/>
      <c r="B22" s="183"/>
      <c r="C22" s="65" t="s">
        <v>63</v>
      </c>
      <c r="D22" s="28"/>
      <c r="E22" s="28"/>
      <c r="F22" s="127" t="s">
        <v>184</v>
      </c>
    </row>
    <row r="23" spans="1:15" ht="8.25" customHeight="1" x14ac:dyDescent="0.25"/>
    <row r="24" spans="1:15" ht="18.75" customHeight="1" x14ac:dyDescent="0.25">
      <c r="A24" s="177" t="s">
        <v>86</v>
      </c>
      <c r="B24" s="177"/>
      <c r="C24" s="177"/>
      <c r="D24" s="177"/>
      <c r="E24" s="177"/>
      <c r="F24" s="177"/>
      <c r="G24" s="48"/>
      <c r="H24" s="48"/>
      <c r="I24" s="48"/>
      <c r="J24" s="48"/>
      <c r="K24" s="48"/>
      <c r="L24" s="48"/>
      <c r="M24" s="48"/>
      <c r="N24" s="48"/>
    </row>
    <row r="25" spans="1:15" x14ac:dyDescent="0.25">
      <c r="A25" s="177"/>
      <c r="B25" s="177"/>
      <c r="C25" s="177"/>
      <c r="D25" s="177"/>
      <c r="E25" s="177"/>
      <c r="F25" s="177"/>
    </row>
    <row r="26" spans="1:15" ht="12.75" customHeight="1" x14ac:dyDescent="0.25">
      <c r="A26" s="177"/>
      <c r="B26" s="177"/>
      <c r="C26" s="177"/>
      <c r="D26" s="177"/>
      <c r="E26" s="177"/>
      <c r="F26" s="177"/>
    </row>
  </sheetData>
  <mergeCells count="16">
    <mergeCell ref="E1:F1"/>
    <mergeCell ref="F5:F6"/>
    <mergeCell ref="A3:F3"/>
    <mergeCell ref="A5:A6"/>
    <mergeCell ref="B5:B6"/>
    <mergeCell ref="C5:C6"/>
    <mergeCell ref="A11:A14"/>
    <mergeCell ref="B11:B14"/>
    <mergeCell ref="D5:E5"/>
    <mergeCell ref="A7:A10"/>
    <mergeCell ref="B7:B10"/>
    <mergeCell ref="A24:F26"/>
    <mergeCell ref="A15:A18"/>
    <mergeCell ref="B15:B18"/>
    <mergeCell ref="A19:A22"/>
    <mergeCell ref="B19:B22"/>
  </mergeCells>
  <printOptions horizontalCentered="1"/>
  <pageMargins left="0.19685039370078741" right="0.19685039370078741" top="0.19685039370078741" bottom="0.19685039370078741" header="0" footer="0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F0"/>
    <pageSetUpPr fitToPage="1"/>
  </sheetPr>
  <dimension ref="A1:L17"/>
  <sheetViews>
    <sheetView view="pageBreakPreview" topLeftCell="A10" zoomScale="85" zoomScaleNormal="85" zoomScaleSheetLayoutView="85" workbookViewId="0">
      <selection activeCell="A6" sqref="A6:A14"/>
    </sheetView>
  </sheetViews>
  <sheetFormatPr defaultColWidth="9.140625" defaultRowHeight="18.75" x14ac:dyDescent="0.25"/>
  <cols>
    <col min="1" max="1" width="9.7109375" style="35" bestFit="1" customWidth="1"/>
    <col min="2" max="2" width="12.85546875" style="38" customWidth="1"/>
    <col min="3" max="3" width="40.5703125" style="35" customWidth="1"/>
    <col min="4" max="4" width="37.140625" style="38" customWidth="1"/>
    <col min="5" max="5" width="22.85546875" style="38" customWidth="1"/>
    <col min="6" max="6" width="22.7109375" style="38" customWidth="1"/>
    <col min="7" max="7" width="35.42578125" style="38" customWidth="1"/>
    <col min="8" max="8" width="19" style="38" customWidth="1"/>
    <col min="9" max="9" width="24.7109375" style="38" customWidth="1"/>
    <col min="10" max="10" width="20.140625" style="38" customWidth="1"/>
    <col min="11" max="11" width="23.28515625" style="38" customWidth="1"/>
    <col min="12" max="12" width="24" style="38" customWidth="1"/>
    <col min="13" max="14" width="18.7109375" style="35" customWidth="1"/>
    <col min="15" max="20" width="15.7109375" style="35" customWidth="1"/>
    <col min="21" max="16384" width="9.140625" style="35"/>
  </cols>
  <sheetData>
    <row r="1" spans="1:12" ht="107.25" customHeight="1" x14ac:dyDescent="0.25">
      <c r="I1" s="189" t="s">
        <v>90</v>
      </c>
      <c r="J1" s="189"/>
      <c r="K1" s="189"/>
      <c r="L1" s="189"/>
    </row>
    <row r="2" spans="1:12" ht="77.25" customHeight="1" x14ac:dyDescent="0.25">
      <c r="A2" s="173" t="s">
        <v>452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2" x14ac:dyDescent="0.25">
      <c r="A3" s="116"/>
      <c r="L3" s="34"/>
    </row>
    <row r="4" spans="1:12" ht="49.5" customHeight="1" x14ac:dyDescent="0.25">
      <c r="A4" s="191" t="s">
        <v>14</v>
      </c>
      <c r="B4" s="191" t="s">
        <v>15</v>
      </c>
      <c r="C4" s="191" t="s">
        <v>7</v>
      </c>
      <c r="D4" s="191" t="s">
        <v>38</v>
      </c>
      <c r="E4" s="191" t="s">
        <v>11</v>
      </c>
      <c r="F4" s="191" t="s">
        <v>12</v>
      </c>
      <c r="G4" s="193" t="s">
        <v>61</v>
      </c>
      <c r="H4" s="193"/>
      <c r="I4" s="191" t="s">
        <v>8</v>
      </c>
      <c r="J4" s="191" t="s">
        <v>9</v>
      </c>
      <c r="K4" s="191" t="s">
        <v>10</v>
      </c>
      <c r="L4" s="191" t="s">
        <v>73</v>
      </c>
    </row>
    <row r="5" spans="1:12" ht="62.25" customHeight="1" x14ac:dyDescent="0.25">
      <c r="A5" s="192"/>
      <c r="B5" s="192"/>
      <c r="C5" s="192"/>
      <c r="D5" s="192"/>
      <c r="E5" s="192"/>
      <c r="F5" s="192"/>
      <c r="G5" s="68" t="s">
        <v>67</v>
      </c>
      <c r="H5" s="68" t="s">
        <v>70</v>
      </c>
      <c r="I5" s="192"/>
      <c r="J5" s="192"/>
      <c r="K5" s="192"/>
      <c r="L5" s="192"/>
    </row>
    <row r="6" spans="1:12" ht="72.75" customHeight="1" x14ac:dyDescent="0.25">
      <c r="A6" s="79" t="s">
        <v>99</v>
      </c>
      <c r="B6" s="74" t="s">
        <v>19</v>
      </c>
      <c r="C6" s="135" t="s">
        <v>246</v>
      </c>
      <c r="D6" s="117" t="s">
        <v>110</v>
      </c>
      <c r="E6" s="135" t="s">
        <v>230</v>
      </c>
      <c r="F6" s="74" t="s">
        <v>296</v>
      </c>
      <c r="G6" s="136" t="s">
        <v>245</v>
      </c>
      <c r="H6" s="138" t="s">
        <v>244</v>
      </c>
      <c r="I6" s="78" t="s">
        <v>185</v>
      </c>
      <c r="J6" s="134">
        <v>1</v>
      </c>
      <c r="K6" s="134">
        <v>380000000</v>
      </c>
      <c r="L6" s="74">
        <v>380000</v>
      </c>
    </row>
    <row r="7" spans="1:12" ht="42" customHeight="1" x14ac:dyDescent="0.25">
      <c r="A7" s="79" t="s">
        <v>100</v>
      </c>
      <c r="B7" s="74"/>
      <c r="C7" s="75"/>
      <c r="D7" s="75"/>
      <c r="E7" s="74"/>
      <c r="F7" s="80"/>
      <c r="G7" s="75"/>
      <c r="H7" s="74"/>
      <c r="I7" s="78"/>
      <c r="J7" s="74"/>
      <c r="K7" s="74"/>
      <c r="L7" s="74"/>
    </row>
    <row r="8" spans="1:12" ht="42" customHeight="1" x14ac:dyDescent="0.25">
      <c r="A8" s="79" t="s">
        <v>101</v>
      </c>
      <c r="B8" s="74"/>
      <c r="C8" s="75"/>
      <c r="D8" s="75"/>
      <c r="E8" s="74"/>
      <c r="F8" s="74"/>
      <c r="G8" s="75"/>
      <c r="H8" s="74"/>
      <c r="I8" s="74"/>
      <c r="J8" s="74"/>
      <c r="K8" s="74"/>
      <c r="L8" s="74"/>
    </row>
    <row r="9" spans="1:12" ht="42" customHeight="1" x14ac:dyDescent="0.25">
      <c r="A9" s="79" t="s">
        <v>102</v>
      </c>
      <c r="B9" s="74"/>
      <c r="C9" s="75"/>
      <c r="D9" s="75"/>
      <c r="E9" s="74"/>
      <c r="F9" s="74"/>
      <c r="G9" s="75"/>
      <c r="H9" s="74"/>
      <c r="I9" s="74"/>
      <c r="J9" s="74"/>
      <c r="K9" s="74"/>
      <c r="L9" s="74"/>
    </row>
    <row r="10" spans="1:12" ht="42" customHeight="1" x14ac:dyDescent="0.25">
      <c r="A10" s="79" t="s">
        <v>103</v>
      </c>
      <c r="B10" s="74"/>
      <c r="C10" s="75"/>
      <c r="D10" s="75"/>
      <c r="E10" s="74"/>
      <c r="F10" s="74"/>
      <c r="G10" s="75"/>
      <c r="H10" s="74"/>
      <c r="I10" s="74"/>
      <c r="J10" s="74"/>
      <c r="K10" s="74"/>
      <c r="L10" s="74"/>
    </row>
    <row r="11" spans="1:12" ht="42" customHeight="1" x14ac:dyDescent="0.25">
      <c r="A11" s="79" t="s">
        <v>104</v>
      </c>
      <c r="B11" s="74"/>
      <c r="C11" s="75"/>
      <c r="D11" s="75"/>
      <c r="E11" s="74"/>
      <c r="F11" s="74"/>
      <c r="G11" s="75"/>
      <c r="H11" s="74"/>
      <c r="I11" s="74"/>
      <c r="J11" s="74"/>
      <c r="K11" s="74"/>
      <c r="L11" s="74"/>
    </row>
    <row r="12" spans="1:12" ht="42" customHeight="1" x14ac:dyDescent="0.25">
      <c r="A12" s="79" t="s">
        <v>105</v>
      </c>
      <c r="B12" s="74"/>
      <c r="C12" s="75"/>
      <c r="D12" s="75"/>
      <c r="E12" s="74"/>
      <c r="F12" s="74"/>
      <c r="G12" s="75"/>
      <c r="H12" s="74"/>
      <c r="I12" s="78"/>
      <c r="J12" s="74"/>
      <c r="K12" s="74"/>
      <c r="L12" s="74"/>
    </row>
    <row r="13" spans="1:12" ht="42" customHeight="1" x14ac:dyDescent="0.25">
      <c r="A13" s="79" t="s">
        <v>106</v>
      </c>
      <c r="B13" s="74"/>
      <c r="C13" s="81"/>
      <c r="D13" s="75"/>
      <c r="E13" s="74"/>
      <c r="F13" s="74"/>
      <c r="G13" s="75"/>
      <c r="H13" s="74"/>
      <c r="I13" s="78"/>
      <c r="J13" s="74"/>
      <c r="K13" s="74"/>
      <c r="L13" s="74"/>
    </row>
    <row r="14" spans="1:12" ht="42" customHeight="1" x14ac:dyDescent="0.25">
      <c r="A14" s="79" t="s">
        <v>107</v>
      </c>
      <c r="B14" s="74"/>
      <c r="C14" s="75"/>
      <c r="D14" s="75"/>
      <c r="E14" s="74"/>
      <c r="F14" s="82"/>
      <c r="G14" s="75"/>
      <c r="H14" s="74"/>
      <c r="I14" s="78"/>
      <c r="J14" s="74"/>
      <c r="K14" s="74"/>
      <c r="L14" s="74"/>
    </row>
    <row r="15" spans="1:12" ht="42" customHeight="1" x14ac:dyDescent="0.25">
      <c r="A15" s="194" t="s">
        <v>22</v>
      </c>
      <c r="B15" s="195"/>
      <c r="C15" s="12"/>
      <c r="D15" s="36"/>
      <c r="E15" s="36"/>
      <c r="F15" s="36"/>
      <c r="G15" s="36"/>
      <c r="H15" s="36"/>
      <c r="I15" s="36"/>
      <c r="J15" s="36"/>
      <c r="K15" s="36"/>
      <c r="L15" s="36">
        <f>SUM(L6:L14)</f>
        <v>380000</v>
      </c>
    </row>
    <row r="16" spans="1:12" ht="14.25" customHeight="1" x14ac:dyDescent="0.25"/>
    <row r="17" spans="1:12" ht="54" customHeight="1" x14ac:dyDescent="0.25">
      <c r="A17" s="190" t="s">
        <v>86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</row>
  </sheetData>
  <mergeCells count="15">
    <mergeCell ref="A2:L2"/>
    <mergeCell ref="I1:L1"/>
    <mergeCell ref="A17:L17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  <mergeCell ref="A15:B15"/>
  </mergeCells>
  <printOptions horizontalCentered="1"/>
  <pageMargins left="0.19685039370078741" right="0.19685039370078741" top="0.39370078740157483" bottom="0.19685039370078741" header="0" footer="0"/>
  <pageSetup paperSize="9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F0"/>
    <pageSetUpPr fitToPage="1"/>
  </sheetPr>
  <dimension ref="A1:P114"/>
  <sheetViews>
    <sheetView zoomScale="55" zoomScaleNormal="55" zoomScaleSheetLayoutView="85" workbookViewId="0">
      <pane ySplit="6" topLeftCell="A88" activePane="bottomLeft" state="frozen"/>
      <selection activeCell="B1" sqref="B1"/>
      <selection pane="bottomLeft" activeCell="A107" sqref="A107"/>
    </sheetView>
  </sheetViews>
  <sheetFormatPr defaultColWidth="9.140625" defaultRowHeight="18.75" x14ac:dyDescent="0.25"/>
  <cols>
    <col min="1" max="1" width="8.140625" style="130" customWidth="1"/>
    <col min="2" max="2" width="14.28515625" style="33" customWidth="1"/>
    <col min="3" max="3" width="45.5703125" style="31" customWidth="1"/>
    <col min="4" max="4" width="36.5703125" style="33" customWidth="1"/>
    <col min="5" max="5" width="24.140625" style="33" customWidth="1"/>
    <col min="6" max="6" width="29.140625" style="33" customWidth="1"/>
    <col min="7" max="7" width="46.5703125" style="131" customWidth="1"/>
    <col min="8" max="8" width="28" style="33" customWidth="1"/>
    <col min="9" max="9" width="27.42578125" style="33" customWidth="1"/>
    <col min="10" max="10" width="25.140625" style="33" customWidth="1"/>
    <col min="11" max="11" width="24.85546875" style="129" customWidth="1"/>
    <col min="12" max="12" width="27.140625" style="129" customWidth="1"/>
    <col min="13" max="13" width="13" style="140" customWidth="1"/>
    <col min="14" max="14" width="16.7109375" style="140" customWidth="1"/>
    <col min="15" max="15" width="9.140625" style="140"/>
    <col min="16" max="16" width="16.7109375" style="140" customWidth="1"/>
    <col min="17" max="17" width="22.85546875" style="31" customWidth="1"/>
    <col min="18" max="16384" width="9.140625" style="31"/>
  </cols>
  <sheetData>
    <row r="1" spans="1:16" ht="84.75" customHeight="1" x14ac:dyDescent="0.25">
      <c r="I1" s="165" t="s">
        <v>91</v>
      </c>
      <c r="J1" s="165"/>
      <c r="K1" s="165"/>
      <c r="L1" s="165"/>
    </row>
    <row r="2" spans="1:16" x14ac:dyDescent="0.25">
      <c r="K2" s="221"/>
      <c r="L2" s="221"/>
    </row>
    <row r="3" spans="1:16" ht="81.75" customHeight="1" x14ac:dyDescent="0.25">
      <c r="A3" s="173" t="s">
        <v>425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96"/>
      <c r="N3" s="196"/>
    </row>
    <row r="4" spans="1:16" x14ac:dyDescent="0.25">
      <c r="L4" s="34"/>
      <c r="M4" s="196"/>
      <c r="N4" s="196"/>
    </row>
    <row r="5" spans="1:16" ht="45" customHeight="1" x14ac:dyDescent="0.25">
      <c r="A5" s="219" t="s">
        <v>14</v>
      </c>
      <c r="B5" s="219" t="s">
        <v>15</v>
      </c>
      <c r="C5" s="219" t="s">
        <v>7</v>
      </c>
      <c r="D5" s="219" t="s">
        <v>38</v>
      </c>
      <c r="E5" s="219" t="s">
        <v>11</v>
      </c>
      <c r="F5" s="219" t="s">
        <v>12</v>
      </c>
      <c r="G5" s="172" t="s">
        <v>61</v>
      </c>
      <c r="H5" s="172"/>
      <c r="I5" s="219" t="s">
        <v>8</v>
      </c>
      <c r="J5" s="219" t="s">
        <v>9</v>
      </c>
      <c r="K5" s="219" t="s">
        <v>10</v>
      </c>
      <c r="L5" s="219" t="s">
        <v>74</v>
      </c>
      <c r="M5" s="196"/>
      <c r="N5" s="196"/>
      <c r="O5" s="196"/>
      <c r="P5" s="196"/>
    </row>
    <row r="6" spans="1:16" ht="61.5" customHeight="1" x14ac:dyDescent="0.25">
      <c r="A6" s="220"/>
      <c r="B6" s="220"/>
      <c r="C6" s="220"/>
      <c r="D6" s="220"/>
      <c r="E6" s="220"/>
      <c r="F6" s="220"/>
      <c r="G6" s="132" t="s">
        <v>67</v>
      </c>
      <c r="H6" s="67" t="s">
        <v>70</v>
      </c>
      <c r="I6" s="220"/>
      <c r="J6" s="220"/>
      <c r="K6" s="220"/>
      <c r="L6" s="220"/>
      <c r="M6" s="196"/>
      <c r="N6" s="196"/>
      <c r="O6" s="196"/>
      <c r="P6" s="196"/>
    </row>
    <row r="7" spans="1:16" ht="27.75" customHeight="1" x14ac:dyDescent="0.25">
      <c r="A7" s="197">
        <v>1</v>
      </c>
      <c r="B7" s="197" t="s">
        <v>19</v>
      </c>
      <c r="C7" s="216" t="s">
        <v>207</v>
      </c>
      <c r="D7" s="197" t="s">
        <v>110</v>
      </c>
      <c r="E7" s="200" t="s">
        <v>109</v>
      </c>
      <c r="F7" s="197" t="s">
        <v>265</v>
      </c>
      <c r="G7" s="222" t="s">
        <v>231</v>
      </c>
      <c r="H7" s="209" t="s">
        <v>214</v>
      </c>
      <c r="I7" s="117" t="s">
        <v>187</v>
      </c>
      <c r="J7" s="134">
        <v>2028</v>
      </c>
      <c r="K7" s="134">
        <v>9000</v>
      </c>
      <c r="L7" s="133">
        <f>+J7*K7/1000</f>
        <v>18252</v>
      </c>
    </row>
    <row r="8" spans="1:16" ht="27.75" customHeight="1" x14ac:dyDescent="0.25">
      <c r="A8" s="198"/>
      <c r="B8" s="198"/>
      <c r="C8" s="218"/>
      <c r="D8" s="198"/>
      <c r="E8" s="201"/>
      <c r="F8" s="198"/>
      <c r="G8" s="223"/>
      <c r="H8" s="211"/>
      <c r="I8" s="117" t="s">
        <v>187</v>
      </c>
      <c r="J8" s="134">
        <v>1842</v>
      </c>
      <c r="K8" s="134">
        <v>10000</v>
      </c>
      <c r="L8" s="133">
        <f t="shared" ref="L8:L93" si="0">+J8*K8/1000</f>
        <v>18420</v>
      </c>
    </row>
    <row r="9" spans="1:16" ht="56.25" x14ac:dyDescent="0.25">
      <c r="A9" s="143">
        <f>+A7+1</f>
        <v>2</v>
      </c>
      <c r="B9" s="117" t="s">
        <v>19</v>
      </c>
      <c r="C9" s="151" t="s">
        <v>192</v>
      </c>
      <c r="D9" s="117" t="s">
        <v>110</v>
      </c>
      <c r="E9" s="118" t="s">
        <v>109</v>
      </c>
      <c r="F9" s="133" t="s">
        <v>266</v>
      </c>
      <c r="G9" s="136" t="s">
        <v>229</v>
      </c>
      <c r="H9" s="138" t="s">
        <v>220</v>
      </c>
      <c r="I9" s="133" t="s">
        <v>202</v>
      </c>
      <c r="J9" s="134">
        <v>3</v>
      </c>
      <c r="K9" s="134">
        <v>104838</v>
      </c>
      <c r="L9" s="133">
        <f t="shared" si="0"/>
        <v>314.51400000000001</v>
      </c>
    </row>
    <row r="10" spans="1:16" ht="56.25" x14ac:dyDescent="0.25">
      <c r="A10" s="143">
        <f t="shared" ref="A10:A18" si="1">+A9+1</f>
        <v>3</v>
      </c>
      <c r="B10" s="117" t="s">
        <v>19</v>
      </c>
      <c r="C10" s="151" t="s">
        <v>199</v>
      </c>
      <c r="D10" s="117" t="s">
        <v>110</v>
      </c>
      <c r="E10" s="118" t="s">
        <v>186</v>
      </c>
      <c r="F10" s="133" t="s">
        <v>267</v>
      </c>
      <c r="G10" s="136" t="s">
        <v>211</v>
      </c>
      <c r="H10" s="138" t="s">
        <v>217</v>
      </c>
      <c r="I10" s="133" t="s">
        <v>202</v>
      </c>
      <c r="J10" s="134">
        <v>3</v>
      </c>
      <c r="K10" s="134">
        <v>48904160</v>
      </c>
      <c r="L10" s="133">
        <f t="shared" si="0"/>
        <v>146712.48000000001</v>
      </c>
    </row>
    <row r="11" spans="1:16" ht="60" x14ac:dyDescent="0.25">
      <c r="A11" s="143">
        <f t="shared" si="1"/>
        <v>4</v>
      </c>
      <c r="B11" s="117" t="s">
        <v>19</v>
      </c>
      <c r="C11" s="151" t="s">
        <v>200</v>
      </c>
      <c r="D11" s="117" t="s">
        <v>110</v>
      </c>
      <c r="E11" s="118" t="s">
        <v>186</v>
      </c>
      <c r="F11" s="133" t="s">
        <v>268</v>
      </c>
      <c r="G11" s="136" t="s">
        <v>232</v>
      </c>
      <c r="H11" s="138" t="s">
        <v>233</v>
      </c>
      <c r="I11" s="133" t="s">
        <v>202</v>
      </c>
      <c r="J11" s="134">
        <v>3</v>
      </c>
      <c r="K11" s="134">
        <v>450000</v>
      </c>
      <c r="L11" s="133">
        <f t="shared" si="0"/>
        <v>1350</v>
      </c>
    </row>
    <row r="12" spans="1:16" ht="63" x14ac:dyDescent="0.25">
      <c r="A12" s="143">
        <f t="shared" si="1"/>
        <v>5</v>
      </c>
      <c r="B12" s="117" t="s">
        <v>19</v>
      </c>
      <c r="C12" s="151" t="s">
        <v>198</v>
      </c>
      <c r="D12" s="117" t="s">
        <v>110</v>
      </c>
      <c r="E12" s="118" t="s">
        <v>186</v>
      </c>
      <c r="F12" s="133" t="s">
        <v>269</v>
      </c>
      <c r="G12" s="136" t="s">
        <v>210</v>
      </c>
      <c r="H12" s="138" t="s">
        <v>216</v>
      </c>
      <c r="I12" s="133" t="s">
        <v>202</v>
      </c>
      <c r="J12" s="134">
        <v>3</v>
      </c>
      <c r="K12" s="134">
        <v>2782450</v>
      </c>
      <c r="L12" s="133">
        <f t="shared" si="0"/>
        <v>8347.35</v>
      </c>
    </row>
    <row r="13" spans="1:16" ht="56.25" x14ac:dyDescent="0.25">
      <c r="A13" s="143">
        <f t="shared" si="1"/>
        <v>6</v>
      </c>
      <c r="B13" s="117" t="s">
        <v>19</v>
      </c>
      <c r="C13" s="151" t="s">
        <v>196</v>
      </c>
      <c r="D13" s="117" t="s">
        <v>110</v>
      </c>
      <c r="E13" s="118" t="s">
        <v>109</v>
      </c>
      <c r="F13" s="133" t="s">
        <v>270</v>
      </c>
      <c r="G13" s="136" t="s">
        <v>234</v>
      </c>
      <c r="H13" s="138" t="s">
        <v>220</v>
      </c>
      <c r="I13" s="133" t="s">
        <v>202</v>
      </c>
      <c r="J13" s="134">
        <v>3</v>
      </c>
      <c r="K13" s="134">
        <v>120800</v>
      </c>
      <c r="L13" s="133">
        <f t="shared" si="0"/>
        <v>362.4</v>
      </c>
    </row>
    <row r="14" spans="1:16" ht="56.25" x14ac:dyDescent="0.25">
      <c r="A14" s="143">
        <f t="shared" si="1"/>
        <v>7</v>
      </c>
      <c r="B14" s="117" t="s">
        <v>19</v>
      </c>
      <c r="C14" s="151" t="s">
        <v>197</v>
      </c>
      <c r="D14" s="117" t="s">
        <v>110</v>
      </c>
      <c r="E14" s="118" t="s">
        <v>109</v>
      </c>
      <c r="F14" s="133" t="s">
        <v>271</v>
      </c>
      <c r="G14" s="136" t="s">
        <v>235</v>
      </c>
      <c r="H14" s="138" t="s">
        <v>236</v>
      </c>
      <c r="I14" s="133" t="s">
        <v>202</v>
      </c>
      <c r="J14" s="134">
        <v>3</v>
      </c>
      <c r="K14" s="134">
        <v>28340000</v>
      </c>
      <c r="L14" s="133">
        <f t="shared" si="0"/>
        <v>85020</v>
      </c>
    </row>
    <row r="15" spans="1:16" ht="56.25" x14ac:dyDescent="0.25">
      <c r="A15" s="143">
        <f t="shared" si="1"/>
        <v>8</v>
      </c>
      <c r="B15" s="117" t="s">
        <v>19</v>
      </c>
      <c r="C15" s="151" t="s">
        <v>191</v>
      </c>
      <c r="D15" s="117" t="s">
        <v>110</v>
      </c>
      <c r="E15" s="118" t="s">
        <v>109</v>
      </c>
      <c r="F15" s="133" t="s">
        <v>272</v>
      </c>
      <c r="G15" s="136" t="s">
        <v>237</v>
      </c>
      <c r="H15" s="138" t="s">
        <v>220</v>
      </c>
      <c r="I15" s="133" t="s">
        <v>202</v>
      </c>
      <c r="J15" s="134">
        <v>3</v>
      </c>
      <c r="K15" s="134">
        <v>449700</v>
      </c>
      <c r="L15" s="133">
        <f t="shared" si="0"/>
        <v>1349.1</v>
      </c>
    </row>
    <row r="16" spans="1:16" ht="56.25" x14ac:dyDescent="0.25">
      <c r="A16" s="143">
        <f t="shared" si="1"/>
        <v>9</v>
      </c>
      <c r="B16" s="117" t="s">
        <v>19</v>
      </c>
      <c r="C16" s="151" t="s">
        <v>238</v>
      </c>
      <c r="D16" s="117" t="s">
        <v>110</v>
      </c>
      <c r="E16" s="118" t="s">
        <v>109</v>
      </c>
      <c r="F16" s="133" t="s">
        <v>273</v>
      </c>
      <c r="G16" s="136" t="s">
        <v>212</v>
      </c>
      <c r="H16" s="138" t="s">
        <v>218</v>
      </c>
      <c r="I16" s="133" t="s">
        <v>202</v>
      </c>
      <c r="J16" s="134">
        <v>3</v>
      </c>
      <c r="K16" s="134">
        <v>107342</v>
      </c>
      <c r="L16" s="133">
        <f t="shared" si="0"/>
        <v>322.02600000000001</v>
      </c>
    </row>
    <row r="17" spans="1:16" ht="56.25" x14ac:dyDescent="0.25">
      <c r="A17" s="143">
        <f t="shared" si="1"/>
        <v>10</v>
      </c>
      <c r="B17" s="117" t="s">
        <v>19</v>
      </c>
      <c r="C17" s="151" t="s">
        <v>238</v>
      </c>
      <c r="D17" s="117" t="s">
        <v>110</v>
      </c>
      <c r="E17" s="118" t="s">
        <v>109</v>
      </c>
      <c r="F17" s="133" t="s">
        <v>274</v>
      </c>
      <c r="G17" s="136" t="s">
        <v>234</v>
      </c>
      <c r="H17" s="138" t="s">
        <v>220</v>
      </c>
      <c r="I17" s="133" t="s">
        <v>202</v>
      </c>
      <c r="J17" s="134">
        <v>3</v>
      </c>
      <c r="K17" s="134">
        <v>241500</v>
      </c>
      <c r="L17" s="133">
        <f t="shared" si="0"/>
        <v>724.5</v>
      </c>
    </row>
    <row r="18" spans="1:16" ht="27" customHeight="1" x14ac:dyDescent="0.25">
      <c r="A18" s="197">
        <f t="shared" si="1"/>
        <v>11</v>
      </c>
      <c r="B18" s="197" t="s">
        <v>19</v>
      </c>
      <c r="C18" s="151" t="s">
        <v>239</v>
      </c>
      <c r="D18" s="197" t="s">
        <v>110</v>
      </c>
      <c r="E18" s="200" t="s">
        <v>109</v>
      </c>
      <c r="F18" s="197" t="s">
        <v>275</v>
      </c>
      <c r="G18" s="206" t="s">
        <v>241</v>
      </c>
      <c r="H18" s="209" t="s">
        <v>242</v>
      </c>
      <c r="I18" s="197" t="s">
        <v>194</v>
      </c>
      <c r="J18" s="134">
        <v>2475</v>
      </c>
      <c r="K18" s="134">
        <v>470</v>
      </c>
      <c r="L18" s="133">
        <f t="shared" si="0"/>
        <v>1163.25</v>
      </c>
    </row>
    <row r="19" spans="1:16" ht="27" customHeight="1" x14ac:dyDescent="0.25">
      <c r="A19" s="198"/>
      <c r="B19" s="198"/>
      <c r="C19" s="151" t="s">
        <v>240</v>
      </c>
      <c r="D19" s="198"/>
      <c r="E19" s="201"/>
      <c r="F19" s="198"/>
      <c r="G19" s="208"/>
      <c r="H19" s="211"/>
      <c r="I19" s="198"/>
      <c r="J19" s="134">
        <v>2449</v>
      </c>
      <c r="K19" s="134">
        <v>750</v>
      </c>
      <c r="L19" s="133">
        <f t="shared" si="0"/>
        <v>1836.75</v>
      </c>
    </row>
    <row r="20" spans="1:16" ht="56.25" x14ac:dyDescent="0.25">
      <c r="A20" s="143">
        <v>12</v>
      </c>
      <c r="B20" s="117" t="s">
        <v>19</v>
      </c>
      <c r="C20" s="151" t="s">
        <v>243</v>
      </c>
      <c r="D20" s="117" t="s">
        <v>110</v>
      </c>
      <c r="E20" s="118" t="s">
        <v>109</v>
      </c>
      <c r="F20" s="133" t="s">
        <v>276</v>
      </c>
      <c r="G20" s="136" t="s">
        <v>224</v>
      </c>
      <c r="H20" s="138" t="s">
        <v>223</v>
      </c>
      <c r="I20" s="133" t="s">
        <v>205</v>
      </c>
      <c r="J20" s="134">
        <v>30000</v>
      </c>
      <c r="K20" s="134">
        <v>800</v>
      </c>
      <c r="L20" s="133">
        <f t="shared" si="0"/>
        <v>24000</v>
      </c>
    </row>
    <row r="21" spans="1:16" ht="56.25" x14ac:dyDescent="0.25">
      <c r="A21" s="143">
        <v>13</v>
      </c>
      <c r="B21" s="117" t="s">
        <v>19</v>
      </c>
      <c r="C21" s="151" t="s">
        <v>203</v>
      </c>
      <c r="D21" s="117" t="s">
        <v>110</v>
      </c>
      <c r="E21" s="118" t="s">
        <v>109</v>
      </c>
      <c r="F21" s="133" t="s">
        <v>277</v>
      </c>
      <c r="G21" s="136" t="s">
        <v>224</v>
      </c>
      <c r="H21" s="138" t="s">
        <v>223</v>
      </c>
      <c r="I21" s="133" t="s">
        <v>204</v>
      </c>
      <c r="J21" s="134">
        <v>151</v>
      </c>
      <c r="K21" s="134">
        <v>562315.04</v>
      </c>
      <c r="L21" s="133">
        <f t="shared" si="0"/>
        <v>84909.57104000001</v>
      </c>
    </row>
    <row r="22" spans="1:16" ht="56.25" x14ac:dyDescent="0.25">
      <c r="A22" s="143">
        <v>14</v>
      </c>
      <c r="B22" s="117" t="s">
        <v>19</v>
      </c>
      <c r="C22" s="151" t="s">
        <v>226</v>
      </c>
      <c r="D22" s="117" t="s">
        <v>110</v>
      </c>
      <c r="E22" s="118" t="s">
        <v>111</v>
      </c>
      <c r="F22" s="133" t="s">
        <v>278</v>
      </c>
      <c r="G22" s="136" t="s">
        <v>208</v>
      </c>
      <c r="H22" s="138" t="s">
        <v>213</v>
      </c>
      <c r="I22" s="133" t="s">
        <v>202</v>
      </c>
      <c r="J22" s="134">
        <v>1</v>
      </c>
      <c r="K22" s="134">
        <v>8904000</v>
      </c>
      <c r="L22" s="133">
        <f t="shared" si="0"/>
        <v>8904</v>
      </c>
    </row>
    <row r="23" spans="1:16" ht="56.25" x14ac:dyDescent="0.25">
      <c r="A23" s="143">
        <v>15</v>
      </c>
      <c r="B23" s="117" t="s">
        <v>19</v>
      </c>
      <c r="C23" s="151" t="s">
        <v>226</v>
      </c>
      <c r="D23" s="117" t="s">
        <v>110</v>
      </c>
      <c r="E23" s="118" t="s">
        <v>111</v>
      </c>
      <c r="F23" s="133" t="s">
        <v>279</v>
      </c>
      <c r="G23" s="136" t="s">
        <v>208</v>
      </c>
      <c r="H23" s="138" t="s">
        <v>213</v>
      </c>
      <c r="I23" s="133" t="s">
        <v>202</v>
      </c>
      <c r="J23" s="134">
        <v>1</v>
      </c>
      <c r="K23" s="134">
        <v>8848000</v>
      </c>
      <c r="L23" s="133">
        <f t="shared" si="0"/>
        <v>8848</v>
      </c>
    </row>
    <row r="24" spans="1:16" ht="56.25" x14ac:dyDescent="0.25">
      <c r="A24" s="143">
        <v>16</v>
      </c>
      <c r="B24" s="117" t="s">
        <v>19</v>
      </c>
      <c r="C24" s="151" t="s">
        <v>226</v>
      </c>
      <c r="D24" s="117" t="s">
        <v>110</v>
      </c>
      <c r="E24" s="118" t="s">
        <v>111</v>
      </c>
      <c r="F24" s="133" t="s">
        <v>280</v>
      </c>
      <c r="G24" s="136" t="s">
        <v>208</v>
      </c>
      <c r="H24" s="138" t="s">
        <v>213</v>
      </c>
      <c r="I24" s="133" t="s">
        <v>202</v>
      </c>
      <c r="J24" s="134">
        <v>1</v>
      </c>
      <c r="K24" s="134">
        <v>8836800</v>
      </c>
      <c r="L24" s="133">
        <f t="shared" si="0"/>
        <v>8836.7999999999993</v>
      </c>
    </row>
    <row r="25" spans="1:16" ht="56.25" x14ac:dyDescent="0.25">
      <c r="A25" s="143">
        <v>17</v>
      </c>
      <c r="B25" s="117" t="s">
        <v>19</v>
      </c>
      <c r="C25" s="151" t="s">
        <v>197</v>
      </c>
      <c r="D25" s="117" t="s">
        <v>110</v>
      </c>
      <c r="E25" s="118" t="s">
        <v>109</v>
      </c>
      <c r="F25" s="133" t="s">
        <v>281</v>
      </c>
      <c r="G25" s="136" t="s">
        <v>235</v>
      </c>
      <c r="H25" s="138" t="s">
        <v>236</v>
      </c>
      <c r="I25" s="133" t="s">
        <v>202</v>
      </c>
      <c r="J25" s="134">
        <v>9</v>
      </c>
      <c r="K25" s="134">
        <v>14410000</v>
      </c>
      <c r="L25" s="133">
        <f t="shared" si="0"/>
        <v>129690</v>
      </c>
    </row>
    <row r="26" spans="1:16" x14ac:dyDescent="0.25">
      <c r="A26" s="197">
        <v>18</v>
      </c>
      <c r="B26" s="197" t="s">
        <v>19</v>
      </c>
      <c r="C26" s="216" t="s">
        <v>195</v>
      </c>
      <c r="D26" s="197" t="s">
        <v>110</v>
      </c>
      <c r="E26" s="200" t="s">
        <v>109</v>
      </c>
      <c r="F26" s="197" t="s">
        <v>282</v>
      </c>
      <c r="G26" s="206" t="s">
        <v>209</v>
      </c>
      <c r="H26" s="209" t="s">
        <v>215</v>
      </c>
      <c r="I26" s="197" t="s">
        <v>185</v>
      </c>
      <c r="J26" s="134">
        <v>1</v>
      </c>
      <c r="K26" s="134">
        <v>1650000</v>
      </c>
      <c r="L26" s="133">
        <f t="shared" si="0"/>
        <v>1650</v>
      </c>
    </row>
    <row r="27" spans="1:16" x14ac:dyDescent="0.25">
      <c r="A27" s="199"/>
      <c r="B27" s="199"/>
      <c r="C27" s="217"/>
      <c r="D27" s="199"/>
      <c r="E27" s="202"/>
      <c r="F27" s="199"/>
      <c r="G27" s="207"/>
      <c r="H27" s="210"/>
      <c r="I27" s="199"/>
      <c r="J27" s="134">
        <v>1</v>
      </c>
      <c r="K27" s="134">
        <v>1065000</v>
      </c>
      <c r="L27" s="133">
        <f t="shared" si="0"/>
        <v>1065</v>
      </c>
    </row>
    <row r="28" spans="1:16" x14ac:dyDescent="0.25">
      <c r="A28" s="199"/>
      <c r="B28" s="199"/>
      <c r="C28" s="217"/>
      <c r="D28" s="199"/>
      <c r="E28" s="202"/>
      <c r="F28" s="199"/>
      <c r="G28" s="207"/>
      <c r="H28" s="210"/>
      <c r="I28" s="199"/>
      <c r="J28" s="134">
        <v>1</v>
      </c>
      <c r="K28" s="134">
        <v>1290000</v>
      </c>
      <c r="L28" s="133">
        <f t="shared" si="0"/>
        <v>1290</v>
      </c>
    </row>
    <row r="29" spans="1:16" x14ac:dyDescent="0.25">
      <c r="A29" s="198"/>
      <c r="B29" s="198"/>
      <c r="C29" s="218"/>
      <c r="D29" s="198"/>
      <c r="E29" s="201"/>
      <c r="F29" s="198"/>
      <c r="G29" s="208"/>
      <c r="H29" s="211"/>
      <c r="I29" s="198"/>
      <c r="J29" s="134">
        <v>1</v>
      </c>
      <c r="K29" s="134">
        <v>995000</v>
      </c>
      <c r="L29" s="133">
        <f t="shared" si="0"/>
        <v>995</v>
      </c>
    </row>
    <row r="30" spans="1:16" ht="56.25" x14ac:dyDescent="0.25">
      <c r="A30" s="143">
        <v>19</v>
      </c>
      <c r="B30" s="117" t="s">
        <v>20</v>
      </c>
      <c r="C30" s="152" t="s">
        <v>297</v>
      </c>
      <c r="D30" s="117" t="s">
        <v>110</v>
      </c>
      <c r="E30" s="118" t="s">
        <v>111</v>
      </c>
      <c r="F30" s="143" t="s">
        <v>299</v>
      </c>
      <c r="G30" s="136" t="s">
        <v>300</v>
      </c>
      <c r="H30" s="137" t="s">
        <v>298</v>
      </c>
      <c r="I30" s="143" t="s">
        <v>194</v>
      </c>
      <c r="J30" s="145">
        <v>15</v>
      </c>
      <c r="K30" s="134">
        <v>50000</v>
      </c>
      <c r="L30" s="143">
        <f t="shared" si="0"/>
        <v>750</v>
      </c>
      <c r="M30" s="142"/>
      <c r="N30" s="142"/>
      <c r="O30" s="142"/>
      <c r="P30" s="142"/>
    </row>
    <row r="31" spans="1:16" ht="60" x14ac:dyDescent="0.25">
      <c r="A31" s="143">
        <v>20</v>
      </c>
      <c r="B31" s="117" t="s">
        <v>20</v>
      </c>
      <c r="C31" s="152" t="s">
        <v>198</v>
      </c>
      <c r="D31" s="117" t="s">
        <v>110</v>
      </c>
      <c r="E31" s="118" t="s">
        <v>186</v>
      </c>
      <c r="F31" s="143" t="s">
        <v>301</v>
      </c>
      <c r="G31" s="136" t="s">
        <v>210</v>
      </c>
      <c r="H31" s="137" t="s">
        <v>216</v>
      </c>
      <c r="I31" s="143" t="s">
        <v>202</v>
      </c>
      <c r="J31" s="145">
        <v>9</v>
      </c>
      <c r="K31" s="145">
        <v>2782450</v>
      </c>
      <c r="L31" s="143">
        <f t="shared" si="0"/>
        <v>25042.05</v>
      </c>
      <c r="M31" s="142"/>
      <c r="N31" s="142"/>
      <c r="O31" s="142"/>
      <c r="P31" s="142"/>
    </row>
    <row r="32" spans="1:16" ht="56.25" x14ac:dyDescent="0.25">
      <c r="A32" s="143">
        <v>21</v>
      </c>
      <c r="B32" s="117" t="s">
        <v>20</v>
      </c>
      <c r="C32" s="152" t="s">
        <v>302</v>
      </c>
      <c r="D32" s="117" t="s">
        <v>110</v>
      </c>
      <c r="E32" s="118" t="s">
        <v>111</v>
      </c>
      <c r="F32" s="143" t="s">
        <v>305</v>
      </c>
      <c r="G32" s="136" t="s">
        <v>303</v>
      </c>
      <c r="H32" s="137" t="s">
        <v>304</v>
      </c>
      <c r="I32" s="143" t="s">
        <v>185</v>
      </c>
      <c r="J32" s="145">
        <v>1</v>
      </c>
      <c r="K32" s="145">
        <v>4800000</v>
      </c>
      <c r="L32" s="143">
        <f t="shared" si="0"/>
        <v>4800</v>
      </c>
      <c r="M32" s="142"/>
      <c r="N32" s="142"/>
      <c r="O32" s="142"/>
      <c r="P32" s="142"/>
    </row>
    <row r="33" spans="1:16" ht="56.25" x14ac:dyDescent="0.25">
      <c r="A33" s="143">
        <v>22</v>
      </c>
      <c r="B33" s="117" t="s">
        <v>20</v>
      </c>
      <c r="C33" s="152" t="s">
        <v>306</v>
      </c>
      <c r="D33" s="117" t="s">
        <v>110</v>
      </c>
      <c r="E33" s="118" t="s">
        <v>111</v>
      </c>
      <c r="F33" s="143" t="s">
        <v>307</v>
      </c>
      <c r="G33" s="136" t="s">
        <v>308</v>
      </c>
      <c r="H33" s="137" t="s">
        <v>309</v>
      </c>
      <c r="I33" s="143" t="s">
        <v>185</v>
      </c>
      <c r="J33" s="134">
        <v>100</v>
      </c>
      <c r="K33" s="134">
        <v>687880</v>
      </c>
      <c r="L33" s="143">
        <f t="shared" si="0"/>
        <v>68788</v>
      </c>
      <c r="M33" s="142"/>
      <c r="N33" s="142"/>
      <c r="O33" s="142"/>
      <c r="P33" s="142"/>
    </row>
    <row r="34" spans="1:16" ht="24.75" customHeight="1" x14ac:dyDescent="0.25">
      <c r="A34" s="197">
        <v>23</v>
      </c>
      <c r="B34" s="197" t="s">
        <v>20</v>
      </c>
      <c r="C34" s="212" t="s">
        <v>207</v>
      </c>
      <c r="D34" s="197" t="s">
        <v>110</v>
      </c>
      <c r="E34" s="200" t="s">
        <v>109</v>
      </c>
      <c r="F34" s="206" t="s">
        <v>310</v>
      </c>
      <c r="G34" s="206" t="s">
        <v>231</v>
      </c>
      <c r="H34" s="214" t="s">
        <v>214</v>
      </c>
      <c r="I34" s="143" t="s">
        <v>187</v>
      </c>
      <c r="J34" s="145">
        <v>2601</v>
      </c>
      <c r="K34" s="145">
        <v>7500</v>
      </c>
      <c r="L34" s="143">
        <f t="shared" si="0"/>
        <v>19507.5</v>
      </c>
      <c r="M34" s="142"/>
      <c r="N34" s="142"/>
      <c r="O34" s="142"/>
      <c r="P34" s="142"/>
    </row>
    <row r="35" spans="1:16" ht="24.75" customHeight="1" x14ac:dyDescent="0.25">
      <c r="A35" s="198"/>
      <c r="B35" s="198"/>
      <c r="C35" s="213"/>
      <c r="D35" s="198"/>
      <c r="E35" s="201"/>
      <c r="F35" s="215"/>
      <c r="G35" s="208"/>
      <c r="H35" s="215"/>
      <c r="I35" s="143" t="s">
        <v>187</v>
      </c>
      <c r="J35" s="145">
        <v>6984</v>
      </c>
      <c r="K35" s="145">
        <v>10100</v>
      </c>
      <c r="L35" s="143">
        <f t="shared" si="0"/>
        <v>70538.399999999994</v>
      </c>
      <c r="M35" s="142"/>
      <c r="N35" s="142"/>
      <c r="O35" s="142"/>
      <c r="P35" s="142"/>
    </row>
    <row r="36" spans="1:16" ht="75" x14ac:dyDescent="0.25">
      <c r="A36" s="143">
        <v>24</v>
      </c>
      <c r="B36" s="117" t="s">
        <v>20</v>
      </c>
      <c r="C36" s="152" t="s">
        <v>311</v>
      </c>
      <c r="D36" s="117" t="s">
        <v>110</v>
      </c>
      <c r="E36" s="118" t="s">
        <v>109</v>
      </c>
      <c r="F36" s="143" t="s">
        <v>312</v>
      </c>
      <c r="G36" s="136" t="s">
        <v>237</v>
      </c>
      <c r="H36" s="137" t="s">
        <v>220</v>
      </c>
      <c r="I36" s="143" t="s">
        <v>202</v>
      </c>
      <c r="J36" s="145">
        <v>12</v>
      </c>
      <c r="K36" s="145">
        <v>449700</v>
      </c>
      <c r="L36" s="143">
        <f t="shared" si="0"/>
        <v>5396.4</v>
      </c>
      <c r="M36" s="142"/>
      <c r="N36" s="142"/>
      <c r="O36" s="142"/>
      <c r="P36" s="142"/>
    </row>
    <row r="37" spans="1:16" ht="75" x14ac:dyDescent="0.25">
      <c r="A37" s="143">
        <v>25</v>
      </c>
      <c r="B37" s="117" t="s">
        <v>20</v>
      </c>
      <c r="C37" s="152" t="s">
        <v>238</v>
      </c>
      <c r="D37" s="117" t="s">
        <v>110</v>
      </c>
      <c r="E37" s="118" t="s">
        <v>109</v>
      </c>
      <c r="F37" s="143" t="s">
        <v>313</v>
      </c>
      <c r="G37" s="136" t="s">
        <v>229</v>
      </c>
      <c r="H37" s="137" t="s">
        <v>220</v>
      </c>
      <c r="I37" s="143" t="s">
        <v>202</v>
      </c>
      <c r="J37" s="145">
        <v>12</v>
      </c>
      <c r="K37" s="145">
        <v>104838</v>
      </c>
      <c r="L37" s="143">
        <f t="shared" si="0"/>
        <v>1258.056</v>
      </c>
      <c r="M37" s="142"/>
      <c r="N37" s="142"/>
      <c r="O37" s="142"/>
      <c r="P37" s="142"/>
    </row>
    <row r="38" spans="1:16" ht="75" customHeight="1" x14ac:dyDescent="0.25">
      <c r="A38" s="143">
        <v>26</v>
      </c>
      <c r="B38" s="117" t="s">
        <v>20</v>
      </c>
      <c r="C38" s="152" t="s">
        <v>256</v>
      </c>
      <c r="D38" s="117" t="s">
        <v>110</v>
      </c>
      <c r="E38" s="118" t="s">
        <v>109</v>
      </c>
      <c r="F38" s="143" t="s">
        <v>314</v>
      </c>
      <c r="G38" s="136" t="s">
        <v>232</v>
      </c>
      <c r="H38" s="137" t="s">
        <v>233</v>
      </c>
      <c r="I38" s="143" t="s">
        <v>202</v>
      </c>
      <c r="J38" s="134">
        <v>12</v>
      </c>
      <c r="K38" s="134">
        <v>450000</v>
      </c>
      <c r="L38" s="143">
        <f t="shared" si="0"/>
        <v>5400</v>
      </c>
      <c r="M38" s="142"/>
      <c r="N38" s="142"/>
      <c r="O38" s="142"/>
      <c r="P38" s="142"/>
    </row>
    <row r="39" spans="1:16" ht="56.25" x14ac:dyDescent="0.25">
      <c r="A39" s="143">
        <v>27</v>
      </c>
      <c r="B39" s="117" t="s">
        <v>20</v>
      </c>
      <c r="C39" s="153" t="s">
        <v>315</v>
      </c>
      <c r="D39" s="117" t="s">
        <v>110</v>
      </c>
      <c r="E39" s="118" t="s">
        <v>111</v>
      </c>
      <c r="F39" s="143" t="s">
        <v>316</v>
      </c>
      <c r="G39" s="136" t="s">
        <v>317</v>
      </c>
      <c r="H39" s="137" t="s">
        <v>318</v>
      </c>
      <c r="I39" s="143" t="s">
        <v>185</v>
      </c>
      <c r="J39" s="134">
        <v>200</v>
      </c>
      <c r="K39" s="134">
        <v>1500</v>
      </c>
      <c r="L39" s="143">
        <f t="shared" si="0"/>
        <v>300</v>
      </c>
      <c r="M39" s="142"/>
      <c r="N39" s="142"/>
      <c r="O39" s="142"/>
      <c r="P39" s="142"/>
    </row>
    <row r="40" spans="1:16" ht="56.25" x14ac:dyDescent="0.25">
      <c r="A40" s="143">
        <v>28</v>
      </c>
      <c r="B40" s="117" t="s">
        <v>20</v>
      </c>
      <c r="C40" s="153" t="s">
        <v>319</v>
      </c>
      <c r="D40" s="117" t="s">
        <v>110</v>
      </c>
      <c r="E40" s="118" t="s">
        <v>111</v>
      </c>
      <c r="F40" s="143" t="s">
        <v>320</v>
      </c>
      <c r="G40" s="136" t="s">
        <v>321</v>
      </c>
      <c r="H40" s="137" t="s">
        <v>322</v>
      </c>
      <c r="I40" s="143" t="s">
        <v>185</v>
      </c>
      <c r="J40" s="134">
        <v>40</v>
      </c>
      <c r="K40" s="134">
        <v>14876</v>
      </c>
      <c r="L40" s="143">
        <f t="shared" si="0"/>
        <v>595.04</v>
      </c>
      <c r="M40" s="142"/>
      <c r="N40" s="142"/>
      <c r="O40" s="142"/>
      <c r="P40" s="142"/>
    </row>
    <row r="41" spans="1:16" ht="56.25" x14ac:dyDescent="0.25">
      <c r="A41" s="143">
        <v>29</v>
      </c>
      <c r="B41" s="117" t="s">
        <v>20</v>
      </c>
      <c r="C41" s="152" t="s">
        <v>323</v>
      </c>
      <c r="D41" s="117" t="s">
        <v>110</v>
      </c>
      <c r="E41" s="118" t="s">
        <v>111</v>
      </c>
      <c r="F41" s="143" t="s">
        <v>324</v>
      </c>
      <c r="G41" s="136" t="s">
        <v>325</v>
      </c>
      <c r="H41" s="137" t="s">
        <v>326</v>
      </c>
      <c r="I41" s="143" t="s">
        <v>202</v>
      </c>
      <c r="J41" s="134">
        <v>1</v>
      </c>
      <c r="K41" s="134">
        <v>5551000</v>
      </c>
      <c r="L41" s="143">
        <f t="shared" si="0"/>
        <v>5551</v>
      </c>
      <c r="M41" s="142"/>
      <c r="N41" s="142"/>
      <c r="O41" s="142"/>
      <c r="P41" s="142"/>
    </row>
    <row r="42" spans="1:16" ht="75" x14ac:dyDescent="0.25">
      <c r="A42" s="143">
        <v>30</v>
      </c>
      <c r="B42" s="117" t="s">
        <v>20</v>
      </c>
      <c r="C42" s="152" t="s">
        <v>327</v>
      </c>
      <c r="D42" s="117" t="s">
        <v>110</v>
      </c>
      <c r="E42" s="118" t="s">
        <v>109</v>
      </c>
      <c r="F42" s="143" t="s">
        <v>328</v>
      </c>
      <c r="G42" s="136" t="s">
        <v>234</v>
      </c>
      <c r="H42" s="137" t="s">
        <v>220</v>
      </c>
      <c r="I42" s="143" t="s">
        <v>202</v>
      </c>
      <c r="J42" s="134">
        <v>12</v>
      </c>
      <c r="K42" s="134">
        <v>120800</v>
      </c>
      <c r="L42" s="143">
        <f t="shared" si="0"/>
        <v>1449.6</v>
      </c>
      <c r="M42" s="142"/>
      <c r="N42" s="142"/>
      <c r="O42" s="142"/>
      <c r="P42" s="142"/>
    </row>
    <row r="43" spans="1:16" ht="56.25" x14ac:dyDescent="0.25">
      <c r="A43" s="143">
        <v>31</v>
      </c>
      <c r="B43" s="117" t="s">
        <v>20</v>
      </c>
      <c r="C43" s="152" t="s">
        <v>306</v>
      </c>
      <c r="D43" s="117" t="s">
        <v>110</v>
      </c>
      <c r="E43" s="118" t="s">
        <v>109</v>
      </c>
      <c r="F43" s="143" t="s">
        <v>329</v>
      </c>
      <c r="G43" s="136" t="s">
        <v>257</v>
      </c>
      <c r="H43" s="137" t="s">
        <v>225</v>
      </c>
      <c r="I43" s="143" t="s">
        <v>202</v>
      </c>
      <c r="J43" s="134">
        <v>1</v>
      </c>
      <c r="K43" s="134">
        <v>200000000</v>
      </c>
      <c r="L43" s="143">
        <f t="shared" si="0"/>
        <v>200000</v>
      </c>
      <c r="M43" s="142"/>
      <c r="N43" s="142"/>
      <c r="O43" s="142"/>
      <c r="P43" s="142"/>
    </row>
    <row r="44" spans="1:16" ht="56.25" x14ac:dyDescent="0.25">
      <c r="A44" s="143">
        <v>32</v>
      </c>
      <c r="B44" s="117" t="s">
        <v>20</v>
      </c>
      <c r="C44" s="152" t="s">
        <v>199</v>
      </c>
      <c r="D44" s="117" t="s">
        <v>110</v>
      </c>
      <c r="E44" s="118" t="s">
        <v>186</v>
      </c>
      <c r="F44" s="143" t="s">
        <v>330</v>
      </c>
      <c r="G44" s="136" t="s">
        <v>211</v>
      </c>
      <c r="H44" s="137" t="s">
        <v>217</v>
      </c>
      <c r="I44" s="143" t="s">
        <v>202</v>
      </c>
      <c r="J44" s="134">
        <v>12</v>
      </c>
      <c r="K44" s="134">
        <v>48904160</v>
      </c>
      <c r="L44" s="143">
        <f t="shared" si="0"/>
        <v>586849.92000000004</v>
      </c>
      <c r="M44" s="142"/>
      <c r="N44" s="142"/>
      <c r="O44" s="142"/>
      <c r="P44" s="142"/>
    </row>
    <row r="45" spans="1:16" ht="56.25" x14ac:dyDescent="0.25">
      <c r="A45" s="143">
        <v>33</v>
      </c>
      <c r="B45" s="117" t="s">
        <v>20</v>
      </c>
      <c r="C45" s="152" t="s">
        <v>331</v>
      </c>
      <c r="D45" s="117" t="s">
        <v>110</v>
      </c>
      <c r="E45" s="118" t="s">
        <v>111</v>
      </c>
      <c r="F45" s="143" t="s">
        <v>335</v>
      </c>
      <c r="G45" s="136" t="s">
        <v>332</v>
      </c>
      <c r="H45" s="137" t="s">
        <v>333</v>
      </c>
      <c r="I45" s="143" t="s">
        <v>185</v>
      </c>
      <c r="J45" s="134">
        <v>1</v>
      </c>
      <c r="K45" s="134">
        <v>170000</v>
      </c>
      <c r="L45" s="143">
        <f t="shared" si="0"/>
        <v>170</v>
      </c>
      <c r="M45" s="142"/>
      <c r="N45" s="142"/>
      <c r="O45" s="142"/>
      <c r="P45" s="142"/>
    </row>
    <row r="46" spans="1:16" ht="56.25" x14ac:dyDescent="0.25">
      <c r="A46" s="143">
        <v>34</v>
      </c>
      <c r="B46" s="117" t="s">
        <v>20</v>
      </c>
      <c r="C46" s="152" t="s">
        <v>334</v>
      </c>
      <c r="D46" s="117" t="s">
        <v>110</v>
      </c>
      <c r="E46" s="118" t="s">
        <v>111</v>
      </c>
      <c r="F46" s="143" t="s">
        <v>338</v>
      </c>
      <c r="G46" s="136" t="s">
        <v>336</v>
      </c>
      <c r="H46" s="137" t="s">
        <v>337</v>
      </c>
      <c r="I46" s="143" t="s">
        <v>185</v>
      </c>
      <c r="J46" s="134">
        <v>50</v>
      </c>
      <c r="K46" s="134">
        <v>22400</v>
      </c>
      <c r="L46" s="143">
        <f t="shared" si="0"/>
        <v>1120</v>
      </c>
      <c r="M46" s="142"/>
      <c r="N46" s="142"/>
      <c r="O46" s="142"/>
      <c r="P46" s="142"/>
    </row>
    <row r="47" spans="1:16" ht="56.25" x14ac:dyDescent="0.25">
      <c r="A47" s="143">
        <v>35</v>
      </c>
      <c r="B47" s="117" t="s">
        <v>20</v>
      </c>
      <c r="C47" s="153" t="s">
        <v>334</v>
      </c>
      <c r="D47" s="117" t="s">
        <v>110</v>
      </c>
      <c r="E47" s="118" t="s">
        <v>111</v>
      </c>
      <c r="F47" s="143" t="s">
        <v>341</v>
      </c>
      <c r="G47" s="136" t="s">
        <v>339</v>
      </c>
      <c r="H47" s="137" t="s">
        <v>340</v>
      </c>
      <c r="I47" s="143" t="s">
        <v>185</v>
      </c>
      <c r="J47" s="134">
        <v>50</v>
      </c>
      <c r="K47" s="134">
        <v>8585</v>
      </c>
      <c r="L47" s="143">
        <f t="shared" si="0"/>
        <v>429.25</v>
      </c>
      <c r="M47" s="142"/>
      <c r="N47" s="142"/>
      <c r="O47" s="142"/>
      <c r="P47" s="142"/>
    </row>
    <row r="48" spans="1:16" ht="56.25" x14ac:dyDescent="0.25">
      <c r="A48" s="143">
        <v>36</v>
      </c>
      <c r="B48" s="117" t="s">
        <v>20</v>
      </c>
      <c r="C48" s="153" t="s">
        <v>319</v>
      </c>
      <c r="D48" s="117" t="s">
        <v>110</v>
      </c>
      <c r="E48" s="118" t="s">
        <v>111</v>
      </c>
      <c r="F48" s="143" t="s">
        <v>344</v>
      </c>
      <c r="G48" s="136" t="s">
        <v>342</v>
      </c>
      <c r="H48" s="137" t="s">
        <v>343</v>
      </c>
      <c r="I48" s="143" t="s">
        <v>185</v>
      </c>
      <c r="J48" s="134">
        <v>200</v>
      </c>
      <c r="K48" s="134">
        <v>9950</v>
      </c>
      <c r="L48" s="143">
        <f t="shared" si="0"/>
        <v>1990</v>
      </c>
      <c r="M48" s="142"/>
      <c r="N48" s="142"/>
      <c r="O48" s="142"/>
      <c r="P48" s="142"/>
    </row>
    <row r="49" spans="1:16" ht="56.25" x14ac:dyDescent="0.25">
      <c r="A49" s="143">
        <v>37</v>
      </c>
      <c r="B49" s="117" t="s">
        <v>20</v>
      </c>
      <c r="C49" s="153" t="s">
        <v>319</v>
      </c>
      <c r="D49" s="117" t="s">
        <v>110</v>
      </c>
      <c r="E49" s="118" t="s">
        <v>111</v>
      </c>
      <c r="F49" s="143" t="s">
        <v>345</v>
      </c>
      <c r="G49" s="136" t="s">
        <v>339</v>
      </c>
      <c r="H49" s="137" t="s">
        <v>340</v>
      </c>
      <c r="I49" s="143" t="s">
        <v>185</v>
      </c>
      <c r="J49" s="134">
        <v>40</v>
      </c>
      <c r="K49" s="134">
        <v>14141</v>
      </c>
      <c r="L49" s="143">
        <f t="shared" si="0"/>
        <v>565.64</v>
      </c>
      <c r="M49" s="142"/>
      <c r="N49" s="142"/>
      <c r="O49" s="142"/>
      <c r="P49" s="142"/>
    </row>
    <row r="50" spans="1:16" ht="56.25" x14ac:dyDescent="0.25">
      <c r="A50" s="143">
        <v>38</v>
      </c>
      <c r="B50" s="117" t="s">
        <v>20</v>
      </c>
      <c r="C50" s="153" t="s">
        <v>346</v>
      </c>
      <c r="D50" s="117" t="s">
        <v>110</v>
      </c>
      <c r="E50" s="118" t="s">
        <v>111</v>
      </c>
      <c r="F50" s="143" t="s">
        <v>347</v>
      </c>
      <c r="G50" s="136" t="s">
        <v>339</v>
      </c>
      <c r="H50" s="137" t="s">
        <v>340</v>
      </c>
      <c r="I50" s="143" t="s">
        <v>185</v>
      </c>
      <c r="J50" s="134">
        <v>100</v>
      </c>
      <c r="K50" s="134">
        <v>1212</v>
      </c>
      <c r="L50" s="143">
        <f t="shared" si="0"/>
        <v>121.2</v>
      </c>
      <c r="M50" s="142"/>
      <c r="N50" s="142"/>
      <c r="O50" s="142"/>
      <c r="P50" s="142"/>
    </row>
    <row r="51" spans="1:16" ht="56.25" x14ac:dyDescent="0.25">
      <c r="A51" s="143">
        <v>39</v>
      </c>
      <c r="B51" s="117" t="s">
        <v>20</v>
      </c>
      <c r="C51" s="152" t="s">
        <v>348</v>
      </c>
      <c r="D51" s="117" t="s">
        <v>110</v>
      </c>
      <c r="E51" s="118" t="s">
        <v>111</v>
      </c>
      <c r="F51" s="143" t="s">
        <v>349</v>
      </c>
      <c r="G51" s="136" t="s">
        <v>339</v>
      </c>
      <c r="H51" s="137" t="s">
        <v>340</v>
      </c>
      <c r="I51" s="143" t="s">
        <v>185</v>
      </c>
      <c r="J51" s="145">
        <v>30</v>
      </c>
      <c r="K51" s="145">
        <v>7000</v>
      </c>
      <c r="L51" s="143">
        <f t="shared" si="0"/>
        <v>210</v>
      </c>
      <c r="M51" s="142"/>
      <c r="N51" s="142"/>
      <c r="O51" s="142"/>
      <c r="P51" s="142"/>
    </row>
    <row r="52" spans="1:16" ht="56.25" x14ac:dyDescent="0.25">
      <c r="A52" s="143">
        <v>40</v>
      </c>
      <c r="B52" s="117" t="s">
        <v>20</v>
      </c>
      <c r="C52" s="152" t="s">
        <v>350</v>
      </c>
      <c r="D52" s="117" t="s">
        <v>110</v>
      </c>
      <c r="E52" s="118" t="s">
        <v>111</v>
      </c>
      <c r="F52" s="143" t="s">
        <v>353</v>
      </c>
      <c r="G52" s="136" t="s">
        <v>351</v>
      </c>
      <c r="H52" s="137" t="s">
        <v>352</v>
      </c>
      <c r="I52" s="143" t="s">
        <v>354</v>
      </c>
      <c r="J52" s="134">
        <v>100</v>
      </c>
      <c r="K52" s="134">
        <v>8450</v>
      </c>
      <c r="L52" s="143">
        <f t="shared" si="0"/>
        <v>845</v>
      </c>
      <c r="M52" s="142"/>
      <c r="N52" s="142"/>
      <c r="O52" s="142"/>
      <c r="P52" s="142"/>
    </row>
    <row r="53" spans="1:16" ht="56.25" x14ac:dyDescent="0.25">
      <c r="A53" s="143">
        <v>41</v>
      </c>
      <c r="B53" s="117" t="s">
        <v>20</v>
      </c>
      <c r="C53" s="153" t="s">
        <v>355</v>
      </c>
      <c r="D53" s="117" t="s">
        <v>110</v>
      </c>
      <c r="E53" s="118" t="s">
        <v>111</v>
      </c>
      <c r="F53" s="143" t="s">
        <v>358</v>
      </c>
      <c r="G53" s="136" t="s">
        <v>356</v>
      </c>
      <c r="H53" s="137" t="s">
        <v>357</v>
      </c>
      <c r="I53" s="143" t="s">
        <v>185</v>
      </c>
      <c r="J53" s="134">
        <v>100</v>
      </c>
      <c r="K53" s="134">
        <v>2850</v>
      </c>
      <c r="L53" s="143">
        <f t="shared" si="0"/>
        <v>285</v>
      </c>
      <c r="M53" s="142"/>
      <c r="N53" s="142"/>
      <c r="O53" s="142"/>
      <c r="P53" s="142"/>
    </row>
    <row r="54" spans="1:16" ht="56.25" x14ac:dyDescent="0.25">
      <c r="A54" s="143">
        <v>42</v>
      </c>
      <c r="B54" s="117" t="s">
        <v>20</v>
      </c>
      <c r="C54" s="153" t="s">
        <v>359</v>
      </c>
      <c r="D54" s="117" t="s">
        <v>110</v>
      </c>
      <c r="E54" s="118" t="s">
        <v>111</v>
      </c>
      <c r="F54" s="143" t="s">
        <v>362</v>
      </c>
      <c r="G54" s="136" t="s">
        <v>360</v>
      </c>
      <c r="H54" s="137" t="s">
        <v>361</v>
      </c>
      <c r="I54" s="143" t="s">
        <v>185</v>
      </c>
      <c r="J54" s="134">
        <v>40</v>
      </c>
      <c r="K54" s="134">
        <v>19376</v>
      </c>
      <c r="L54" s="143">
        <f t="shared" si="0"/>
        <v>775.04</v>
      </c>
      <c r="M54" s="142"/>
      <c r="N54" s="142"/>
      <c r="O54" s="142"/>
      <c r="P54" s="142"/>
    </row>
    <row r="55" spans="1:16" ht="56.25" x14ac:dyDescent="0.25">
      <c r="A55" s="143">
        <v>43</v>
      </c>
      <c r="B55" s="117" t="s">
        <v>20</v>
      </c>
      <c r="C55" s="153" t="s">
        <v>359</v>
      </c>
      <c r="D55" s="117" t="s">
        <v>110</v>
      </c>
      <c r="E55" s="118" t="s">
        <v>111</v>
      </c>
      <c r="F55" s="143" t="s">
        <v>365</v>
      </c>
      <c r="G55" s="136" t="s">
        <v>363</v>
      </c>
      <c r="H55" s="137" t="s">
        <v>364</v>
      </c>
      <c r="I55" s="143" t="s">
        <v>185</v>
      </c>
      <c r="J55" s="134">
        <v>300</v>
      </c>
      <c r="K55" s="134">
        <v>780</v>
      </c>
      <c r="L55" s="143">
        <f t="shared" si="0"/>
        <v>234</v>
      </c>
      <c r="M55" s="142"/>
      <c r="N55" s="142"/>
      <c r="O55" s="142"/>
      <c r="P55" s="142"/>
    </row>
    <row r="56" spans="1:16" ht="56.25" x14ac:dyDescent="0.25">
      <c r="A56" s="143">
        <v>44</v>
      </c>
      <c r="B56" s="117" t="s">
        <v>20</v>
      </c>
      <c r="C56" s="152" t="s">
        <v>366</v>
      </c>
      <c r="D56" s="117" t="s">
        <v>110</v>
      </c>
      <c r="E56" s="118" t="s">
        <v>111</v>
      </c>
      <c r="F56" s="143" t="s">
        <v>370</v>
      </c>
      <c r="G56" s="136" t="s">
        <v>367</v>
      </c>
      <c r="H56" s="137" t="s">
        <v>368</v>
      </c>
      <c r="I56" s="143" t="s">
        <v>369</v>
      </c>
      <c r="J56" s="134">
        <v>25</v>
      </c>
      <c r="K56" s="134">
        <v>7400</v>
      </c>
      <c r="L56" s="143">
        <f t="shared" si="0"/>
        <v>185</v>
      </c>
      <c r="M56" s="142"/>
      <c r="N56" s="142"/>
      <c r="O56" s="142"/>
      <c r="P56" s="142"/>
    </row>
    <row r="57" spans="1:16" ht="56.25" x14ac:dyDescent="0.25">
      <c r="A57" s="143">
        <v>45</v>
      </c>
      <c r="B57" s="117" t="s">
        <v>20</v>
      </c>
      <c r="C57" s="153" t="s">
        <v>371</v>
      </c>
      <c r="D57" s="117" t="s">
        <v>110</v>
      </c>
      <c r="E57" s="118" t="s">
        <v>111</v>
      </c>
      <c r="F57" s="143" t="s">
        <v>372</v>
      </c>
      <c r="G57" s="136" t="s">
        <v>363</v>
      </c>
      <c r="H57" s="137" t="s">
        <v>364</v>
      </c>
      <c r="I57" s="143" t="s">
        <v>354</v>
      </c>
      <c r="J57" s="134">
        <v>100</v>
      </c>
      <c r="K57" s="134">
        <v>5200</v>
      </c>
      <c r="L57" s="143">
        <f t="shared" si="0"/>
        <v>520</v>
      </c>
      <c r="M57" s="142"/>
      <c r="N57" s="142"/>
      <c r="O57" s="142"/>
      <c r="P57" s="142"/>
    </row>
    <row r="58" spans="1:16" ht="56.25" x14ac:dyDescent="0.25">
      <c r="A58" s="143">
        <v>46</v>
      </c>
      <c r="B58" s="117" t="s">
        <v>20</v>
      </c>
      <c r="C58" s="152" t="s">
        <v>373</v>
      </c>
      <c r="D58" s="117" t="s">
        <v>110</v>
      </c>
      <c r="E58" s="118" t="s">
        <v>111</v>
      </c>
      <c r="F58" s="143" t="s">
        <v>376</v>
      </c>
      <c r="G58" s="136" t="s">
        <v>374</v>
      </c>
      <c r="H58" s="137" t="s">
        <v>375</v>
      </c>
      <c r="I58" s="143" t="s">
        <v>187</v>
      </c>
      <c r="J58" s="134">
        <v>100</v>
      </c>
      <c r="K58" s="134">
        <v>4325</v>
      </c>
      <c r="L58" s="143">
        <f t="shared" si="0"/>
        <v>432.5</v>
      </c>
      <c r="M58" s="142"/>
      <c r="N58" s="142"/>
      <c r="O58" s="142"/>
      <c r="P58" s="142"/>
    </row>
    <row r="59" spans="1:16" ht="56.25" x14ac:dyDescent="0.25">
      <c r="A59" s="143">
        <v>47</v>
      </c>
      <c r="B59" s="117" t="s">
        <v>20</v>
      </c>
      <c r="C59" s="153" t="s">
        <v>377</v>
      </c>
      <c r="D59" s="117" t="s">
        <v>110</v>
      </c>
      <c r="E59" s="118" t="s">
        <v>111</v>
      </c>
      <c r="F59" s="143" t="s">
        <v>378</v>
      </c>
      <c r="G59" s="136" t="s">
        <v>339</v>
      </c>
      <c r="H59" s="137" t="s">
        <v>340</v>
      </c>
      <c r="I59" s="143" t="s">
        <v>185</v>
      </c>
      <c r="J59" s="134">
        <v>30</v>
      </c>
      <c r="K59" s="134">
        <v>8888</v>
      </c>
      <c r="L59" s="143">
        <f t="shared" si="0"/>
        <v>266.64</v>
      </c>
      <c r="M59" s="142"/>
      <c r="N59" s="142"/>
      <c r="O59" s="142"/>
      <c r="P59" s="142"/>
    </row>
    <row r="60" spans="1:16" ht="56.25" x14ac:dyDescent="0.25">
      <c r="A60" s="143">
        <v>48</v>
      </c>
      <c r="B60" s="117" t="s">
        <v>20</v>
      </c>
      <c r="C60" s="152" t="s">
        <v>379</v>
      </c>
      <c r="D60" s="117" t="s">
        <v>110</v>
      </c>
      <c r="E60" s="118" t="s">
        <v>111</v>
      </c>
      <c r="F60" s="143" t="s">
        <v>382</v>
      </c>
      <c r="G60" s="136" t="s">
        <v>380</v>
      </c>
      <c r="H60" s="137" t="s">
        <v>381</v>
      </c>
      <c r="I60" s="143" t="s">
        <v>354</v>
      </c>
      <c r="J60" s="134">
        <v>40</v>
      </c>
      <c r="K60" s="134">
        <v>10444</v>
      </c>
      <c r="L60" s="143">
        <f t="shared" si="0"/>
        <v>417.76</v>
      </c>
      <c r="M60" s="142"/>
      <c r="N60" s="142"/>
      <c r="O60" s="142"/>
      <c r="P60" s="142"/>
    </row>
    <row r="61" spans="1:16" ht="56.25" x14ac:dyDescent="0.25">
      <c r="A61" s="143">
        <v>49</v>
      </c>
      <c r="B61" s="117" t="s">
        <v>20</v>
      </c>
      <c r="C61" s="152" t="s">
        <v>226</v>
      </c>
      <c r="D61" s="117" t="s">
        <v>110</v>
      </c>
      <c r="E61" s="118" t="s">
        <v>111</v>
      </c>
      <c r="F61" s="143" t="s">
        <v>385</v>
      </c>
      <c r="G61" s="136" t="s">
        <v>383</v>
      </c>
      <c r="H61" s="137" t="s">
        <v>384</v>
      </c>
      <c r="I61" s="143" t="s">
        <v>202</v>
      </c>
      <c r="J61" s="134">
        <v>1</v>
      </c>
      <c r="K61" s="134">
        <v>619000</v>
      </c>
      <c r="L61" s="143">
        <f t="shared" si="0"/>
        <v>619</v>
      </c>
      <c r="M61" s="142"/>
      <c r="N61" s="142"/>
      <c r="O61" s="142"/>
      <c r="P61" s="142"/>
    </row>
    <row r="62" spans="1:16" ht="56.25" x14ac:dyDescent="0.25">
      <c r="A62" s="143">
        <v>50</v>
      </c>
      <c r="B62" s="117" t="s">
        <v>20</v>
      </c>
      <c r="C62" s="153" t="s">
        <v>386</v>
      </c>
      <c r="D62" s="117" t="s">
        <v>110</v>
      </c>
      <c r="E62" s="118" t="s">
        <v>111</v>
      </c>
      <c r="F62" s="143" t="s">
        <v>389</v>
      </c>
      <c r="G62" s="136" t="s">
        <v>387</v>
      </c>
      <c r="H62" s="137" t="s">
        <v>388</v>
      </c>
      <c r="I62" s="143" t="s">
        <v>185</v>
      </c>
      <c r="J62" s="134">
        <v>1</v>
      </c>
      <c r="K62" s="134">
        <v>999999</v>
      </c>
      <c r="L62" s="143">
        <f t="shared" si="0"/>
        <v>999.99900000000002</v>
      </c>
      <c r="M62" s="142"/>
      <c r="N62" s="142"/>
      <c r="O62" s="142"/>
      <c r="P62" s="142"/>
    </row>
    <row r="63" spans="1:16" ht="56.25" x14ac:dyDescent="0.25">
      <c r="A63" s="143">
        <v>51</v>
      </c>
      <c r="B63" s="117" t="s">
        <v>20</v>
      </c>
      <c r="C63" s="152" t="s">
        <v>306</v>
      </c>
      <c r="D63" s="117" t="s">
        <v>110</v>
      </c>
      <c r="E63" s="118" t="s">
        <v>109</v>
      </c>
      <c r="F63" s="143" t="s">
        <v>390</v>
      </c>
      <c r="G63" s="136" t="s">
        <v>257</v>
      </c>
      <c r="H63" s="137" t="s">
        <v>225</v>
      </c>
      <c r="I63" s="143" t="s">
        <v>202</v>
      </c>
      <c r="J63" s="134">
        <v>1</v>
      </c>
      <c r="K63" s="134">
        <v>30000000</v>
      </c>
      <c r="L63" s="143">
        <f t="shared" si="0"/>
        <v>30000</v>
      </c>
      <c r="M63" s="142"/>
      <c r="N63" s="142"/>
      <c r="O63" s="142"/>
      <c r="P63" s="142"/>
    </row>
    <row r="64" spans="1:16" ht="56.25" x14ac:dyDescent="0.25">
      <c r="A64" s="143">
        <v>52</v>
      </c>
      <c r="B64" s="117" t="s">
        <v>20</v>
      </c>
      <c r="C64" s="153" t="s">
        <v>391</v>
      </c>
      <c r="D64" s="117" t="s">
        <v>110</v>
      </c>
      <c r="E64" s="118" t="s">
        <v>111</v>
      </c>
      <c r="F64" s="143" t="s">
        <v>394</v>
      </c>
      <c r="G64" s="136" t="s">
        <v>392</v>
      </c>
      <c r="H64" s="137" t="s">
        <v>393</v>
      </c>
      <c r="I64" s="143" t="s">
        <v>185</v>
      </c>
      <c r="J64" s="134">
        <v>3</v>
      </c>
      <c r="K64" s="134">
        <v>580000</v>
      </c>
      <c r="L64" s="143">
        <f t="shared" si="0"/>
        <v>1740</v>
      </c>
      <c r="M64" s="142"/>
      <c r="N64" s="142"/>
      <c r="O64" s="142"/>
      <c r="P64" s="142"/>
    </row>
    <row r="65" spans="1:16" x14ac:dyDescent="0.25">
      <c r="A65" s="197">
        <v>53</v>
      </c>
      <c r="B65" s="197" t="s">
        <v>20</v>
      </c>
      <c r="C65" s="212" t="s">
        <v>195</v>
      </c>
      <c r="D65" s="197" t="s">
        <v>110</v>
      </c>
      <c r="E65" s="200" t="s">
        <v>109</v>
      </c>
      <c r="F65" s="197" t="s">
        <v>395</v>
      </c>
      <c r="G65" s="206" t="s">
        <v>209</v>
      </c>
      <c r="H65" s="214" t="s">
        <v>215</v>
      </c>
      <c r="I65" s="197" t="s">
        <v>185</v>
      </c>
      <c r="J65" s="145">
        <v>2</v>
      </c>
      <c r="K65" s="145">
        <v>1650000</v>
      </c>
      <c r="L65" s="143">
        <f t="shared" si="0"/>
        <v>3300</v>
      </c>
      <c r="M65" s="142"/>
      <c r="N65" s="142"/>
      <c r="O65" s="142"/>
      <c r="P65" s="142"/>
    </row>
    <row r="66" spans="1:16" x14ac:dyDescent="0.25">
      <c r="A66" s="199"/>
      <c r="B66" s="199"/>
      <c r="C66" s="224"/>
      <c r="D66" s="199"/>
      <c r="E66" s="202"/>
      <c r="F66" s="199"/>
      <c r="G66" s="207"/>
      <c r="H66" s="225"/>
      <c r="I66" s="199"/>
      <c r="J66" s="145">
        <v>2</v>
      </c>
      <c r="K66" s="145">
        <v>1065000</v>
      </c>
      <c r="L66" s="143">
        <f t="shared" si="0"/>
        <v>2130</v>
      </c>
      <c r="M66" s="142"/>
      <c r="N66" s="142"/>
      <c r="O66" s="142"/>
      <c r="P66" s="142"/>
    </row>
    <row r="67" spans="1:16" x14ac:dyDescent="0.25">
      <c r="A67" s="199"/>
      <c r="B67" s="199"/>
      <c r="C67" s="224"/>
      <c r="D67" s="199"/>
      <c r="E67" s="202"/>
      <c r="F67" s="199"/>
      <c r="G67" s="207"/>
      <c r="H67" s="225"/>
      <c r="I67" s="199"/>
      <c r="J67" s="145">
        <v>2</v>
      </c>
      <c r="K67" s="145">
        <v>1290000</v>
      </c>
      <c r="L67" s="143">
        <f t="shared" si="0"/>
        <v>2580</v>
      </c>
      <c r="M67" s="142"/>
      <c r="N67" s="142"/>
      <c r="O67" s="142"/>
      <c r="P67" s="142"/>
    </row>
    <row r="68" spans="1:16" x14ac:dyDescent="0.25">
      <c r="A68" s="198"/>
      <c r="B68" s="198"/>
      <c r="C68" s="213"/>
      <c r="D68" s="198"/>
      <c r="E68" s="201"/>
      <c r="F68" s="198"/>
      <c r="G68" s="208"/>
      <c r="H68" s="215"/>
      <c r="I68" s="198"/>
      <c r="J68" s="145">
        <v>2</v>
      </c>
      <c r="K68" s="145">
        <v>995000</v>
      </c>
      <c r="L68" s="143">
        <f t="shared" si="0"/>
        <v>1990</v>
      </c>
      <c r="M68" s="142"/>
      <c r="N68" s="142"/>
      <c r="O68" s="142"/>
      <c r="P68" s="142"/>
    </row>
    <row r="69" spans="1:16" ht="93.75" x14ac:dyDescent="0.25">
      <c r="A69" s="143">
        <v>54</v>
      </c>
      <c r="B69" s="117" t="s">
        <v>20</v>
      </c>
      <c r="C69" s="152" t="s">
        <v>238</v>
      </c>
      <c r="D69" s="117" t="s">
        <v>110</v>
      </c>
      <c r="E69" s="118" t="s">
        <v>109</v>
      </c>
      <c r="F69" s="143" t="s">
        <v>396</v>
      </c>
      <c r="G69" s="136" t="s">
        <v>234</v>
      </c>
      <c r="H69" s="137" t="s">
        <v>220</v>
      </c>
      <c r="I69" s="143" t="s">
        <v>202</v>
      </c>
      <c r="J69" s="134">
        <v>12</v>
      </c>
      <c r="K69" s="134">
        <v>241500</v>
      </c>
      <c r="L69" s="143">
        <f t="shared" si="0"/>
        <v>2898</v>
      </c>
      <c r="M69" s="142"/>
      <c r="N69" s="142"/>
      <c r="O69" s="142"/>
      <c r="P69" s="142"/>
    </row>
    <row r="70" spans="1:16" ht="56.25" x14ac:dyDescent="0.25">
      <c r="A70" s="143">
        <v>55</v>
      </c>
      <c r="B70" s="117" t="s">
        <v>20</v>
      </c>
      <c r="C70" s="152" t="s">
        <v>243</v>
      </c>
      <c r="D70" s="117" t="s">
        <v>110</v>
      </c>
      <c r="E70" s="118" t="s">
        <v>109</v>
      </c>
      <c r="F70" s="143" t="s">
        <v>397</v>
      </c>
      <c r="G70" s="136" t="s">
        <v>224</v>
      </c>
      <c r="H70" s="137" t="s">
        <v>223</v>
      </c>
      <c r="I70" s="143" t="s">
        <v>205</v>
      </c>
      <c r="J70" s="134">
        <v>105700</v>
      </c>
      <c r="K70" s="134">
        <f>97200000/J70</f>
        <v>919.58372753074741</v>
      </c>
      <c r="L70" s="143">
        <v>97200</v>
      </c>
      <c r="M70" s="142"/>
      <c r="N70" s="142"/>
      <c r="O70" s="142"/>
      <c r="P70" s="142"/>
    </row>
    <row r="71" spans="1:16" ht="56.25" x14ac:dyDescent="0.25">
      <c r="A71" s="143">
        <v>56</v>
      </c>
      <c r="B71" s="117" t="s">
        <v>20</v>
      </c>
      <c r="C71" s="153" t="s">
        <v>398</v>
      </c>
      <c r="D71" s="117" t="s">
        <v>110</v>
      </c>
      <c r="E71" s="118" t="s">
        <v>111</v>
      </c>
      <c r="F71" s="143" t="s">
        <v>401</v>
      </c>
      <c r="G71" s="136" t="s">
        <v>399</v>
      </c>
      <c r="H71" s="137" t="s">
        <v>400</v>
      </c>
      <c r="I71" s="143" t="s">
        <v>185</v>
      </c>
      <c r="J71" s="134">
        <v>2</v>
      </c>
      <c r="K71" s="134">
        <v>40000</v>
      </c>
      <c r="L71" s="143">
        <f t="shared" si="0"/>
        <v>80</v>
      </c>
      <c r="M71" s="142"/>
      <c r="N71" s="142"/>
      <c r="O71" s="142"/>
      <c r="P71" s="142"/>
    </row>
    <row r="72" spans="1:16" ht="56.25" x14ac:dyDescent="0.25">
      <c r="A72" s="143">
        <v>57</v>
      </c>
      <c r="B72" s="117" t="s">
        <v>20</v>
      </c>
      <c r="C72" s="153" t="s">
        <v>402</v>
      </c>
      <c r="D72" s="117" t="s">
        <v>110</v>
      </c>
      <c r="E72" s="118" t="s">
        <v>111</v>
      </c>
      <c r="F72" s="143" t="s">
        <v>406</v>
      </c>
      <c r="G72" s="136" t="s">
        <v>403</v>
      </c>
      <c r="H72" s="137" t="s">
        <v>404</v>
      </c>
      <c r="I72" s="143" t="s">
        <v>405</v>
      </c>
      <c r="J72" s="134">
        <v>150</v>
      </c>
      <c r="K72" s="134">
        <v>47620</v>
      </c>
      <c r="L72" s="143">
        <f t="shared" si="0"/>
        <v>7143</v>
      </c>
      <c r="M72" s="142"/>
      <c r="N72" s="142"/>
      <c r="O72" s="142"/>
      <c r="P72" s="142"/>
    </row>
    <row r="73" spans="1:16" ht="56.25" x14ac:dyDescent="0.25">
      <c r="A73" s="143">
        <v>58</v>
      </c>
      <c r="B73" s="117" t="s">
        <v>20</v>
      </c>
      <c r="C73" s="152" t="s">
        <v>407</v>
      </c>
      <c r="D73" s="117" t="s">
        <v>110</v>
      </c>
      <c r="E73" s="118" t="s">
        <v>111</v>
      </c>
      <c r="F73" s="143" t="s">
        <v>410</v>
      </c>
      <c r="G73" s="136" t="s">
        <v>408</v>
      </c>
      <c r="H73" s="137" t="s">
        <v>409</v>
      </c>
      <c r="I73" s="143" t="s">
        <v>185</v>
      </c>
      <c r="J73" s="134">
        <v>200</v>
      </c>
      <c r="K73" s="134">
        <v>899</v>
      </c>
      <c r="L73" s="143">
        <f t="shared" si="0"/>
        <v>179.8</v>
      </c>
      <c r="M73" s="142"/>
      <c r="N73" s="142"/>
      <c r="O73" s="142"/>
      <c r="P73" s="142"/>
    </row>
    <row r="74" spans="1:16" ht="56.25" x14ac:dyDescent="0.25">
      <c r="A74" s="143">
        <v>59</v>
      </c>
      <c r="B74" s="117" t="s">
        <v>20</v>
      </c>
      <c r="C74" s="152" t="s">
        <v>411</v>
      </c>
      <c r="D74" s="117" t="s">
        <v>110</v>
      </c>
      <c r="E74" s="118" t="s">
        <v>111</v>
      </c>
      <c r="F74" s="143" t="s">
        <v>415</v>
      </c>
      <c r="G74" s="136" t="s">
        <v>412</v>
      </c>
      <c r="H74" s="137" t="s">
        <v>413</v>
      </c>
      <c r="I74" s="143" t="s">
        <v>414</v>
      </c>
      <c r="J74" s="134">
        <v>100</v>
      </c>
      <c r="K74" s="134">
        <v>1350</v>
      </c>
      <c r="L74" s="143">
        <f t="shared" si="0"/>
        <v>135</v>
      </c>
      <c r="M74" s="142"/>
      <c r="N74" s="142"/>
      <c r="O74" s="142"/>
      <c r="P74" s="142"/>
    </row>
    <row r="75" spans="1:16" ht="56.25" x14ac:dyDescent="0.25">
      <c r="A75" s="143">
        <v>60</v>
      </c>
      <c r="B75" s="117" t="s">
        <v>20</v>
      </c>
      <c r="C75" s="153" t="s">
        <v>416</v>
      </c>
      <c r="D75" s="117" t="s">
        <v>110</v>
      </c>
      <c r="E75" s="118" t="s">
        <v>111</v>
      </c>
      <c r="F75" s="143" t="s">
        <v>423</v>
      </c>
      <c r="G75" s="136" t="s">
        <v>417</v>
      </c>
      <c r="H75" s="137" t="s">
        <v>418</v>
      </c>
      <c r="I75" s="143" t="s">
        <v>185</v>
      </c>
      <c r="J75" s="134">
        <v>500</v>
      </c>
      <c r="K75" s="134">
        <v>2450</v>
      </c>
      <c r="L75" s="143">
        <f t="shared" si="0"/>
        <v>1225</v>
      </c>
      <c r="M75" s="142"/>
      <c r="N75" s="142"/>
      <c r="O75" s="142"/>
      <c r="P75" s="142"/>
    </row>
    <row r="76" spans="1:16" ht="56.25" x14ac:dyDescent="0.25">
      <c r="A76" s="143">
        <v>61</v>
      </c>
      <c r="B76" s="117" t="s">
        <v>20</v>
      </c>
      <c r="C76" s="152" t="s">
        <v>419</v>
      </c>
      <c r="D76" s="117" t="s">
        <v>110</v>
      </c>
      <c r="E76" s="118" t="s">
        <v>186</v>
      </c>
      <c r="F76" s="143" t="s">
        <v>422</v>
      </c>
      <c r="G76" s="136" t="s">
        <v>420</v>
      </c>
      <c r="H76" s="137" t="s">
        <v>421</v>
      </c>
      <c r="I76" s="143" t="s">
        <v>202</v>
      </c>
      <c r="J76" s="134">
        <v>1</v>
      </c>
      <c r="K76" s="134">
        <v>1800000</v>
      </c>
      <c r="L76" s="143">
        <f t="shared" si="0"/>
        <v>1800</v>
      </c>
      <c r="M76" s="142"/>
      <c r="N76" s="142"/>
      <c r="O76" s="142"/>
      <c r="P76" s="142"/>
    </row>
    <row r="77" spans="1:16" ht="56.25" x14ac:dyDescent="0.25">
      <c r="A77" s="143">
        <v>62</v>
      </c>
      <c r="B77" s="117" t="s">
        <v>20</v>
      </c>
      <c r="C77" s="152" t="s">
        <v>226</v>
      </c>
      <c r="D77" s="117" t="s">
        <v>110</v>
      </c>
      <c r="E77" s="118" t="s">
        <v>111</v>
      </c>
      <c r="F77" s="143" t="s">
        <v>424</v>
      </c>
      <c r="G77" s="136" t="s">
        <v>383</v>
      </c>
      <c r="H77" s="137" t="s">
        <v>384</v>
      </c>
      <c r="I77" s="143" t="s">
        <v>202</v>
      </c>
      <c r="J77" s="134">
        <v>1</v>
      </c>
      <c r="K77" s="134">
        <v>3444000</v>
      </c>
      <c r="L77" s="143">
        <f t="shared" si="0"/>
        <v>3444</v>
      </c>
      <c r="M77" s="142"/>
      <c r="N77" s="142"/>
      <c r="O77" s="142"/>
      <c r="P77" s="142"/>
    </row>
    <row r="78" spans="1:16" ht="37.5" x14ac:dyDescent="0.25">
      <c r="A78" s="133">
        <v>63</v>
      </c>
      <c r="B78" s="117" t="s">
        <v>19</v>
      </c>
      <c r="C78" s="154" t="s">
        <v>247</v>
      </c>
      <c r="D78" s="117" t="s">
        <v>108</v>
      </c>
      <c r="E78" s="118" t="s">
        <v>109</v>
      </c>
      <c r="F78" s="133" t="s">
        <v>283</v>
      </c>
      <c r="G78" s="136" t="s">
        <v>227</v>
      </c>
      <c r="H78" s="138" t="s">
        <v>228</v>
      </c>
      <c r="I78" s="133" t="s">
        <v>185</v>
      </c>
      <c r="J78" s="139">
        <v>1320</v>
      </c>
      <c r="K78" s="139">
        <v>6800</v>
      </c>
      <c r="L78" s="133">
        <f t="shared" si="0"/>
        <v>8976</v>
      </c>
    </row>
    <row r="79" spans="1:16" ht="37.5" x14ac:dyDescent="0.25">
      <c r="A79" s="133">
        <v>64</v>
      </c>
      <c r="B79" s="117" t="s">
        <v>19</v>
      </c>
      <c r="C79" s="154" t="s">
        <v>248</v>
      </c>
      <c r="D79" s="117" t="s">
        <v>108</v>
      </c>
      <c r="E79" s="118" t="s">
        <v>109</v>
      </c>
      <c r="F79" s="133" t="s">
        <v>284</v>
      </c>
      <c r="G79" s="136" t="s">
        <v>249</v>
      </c>
      <c r="H79" s="138" t="s">
        <v>250</v>
      </c>
      <c r="I79" s="133" t="s">
        <v>202</v>
      </c>
      <c r="J79" s="139">
        <v>12</v>
      </c>
      <c r="K79" s="139">
        <v>25000</v>
      </c>
      <c r="L79" s="133">
        <f t="shared" si="0"/>
        <v>300</v>
      </c>
    </row>
    <row r="80" spans="1:16" ht="37.5" x14ac:dyDescent="0.25">
      <c r="A80" s="133">
        <v>65</v>
      </c>
      <c r="B80" s="117" t="s">
        <v>19</v>
      </c>
      <c r="C80" s="154" t="s">
        <v>251</v>
      </c>
      <c r="D80" s="117" t="s">
        <v>108</v>
      </c>
      <c r="E80" s="118" t="s">
        <v>109</v>
      </c>
      <c r="F80" s="133" t="s">
        <v>285</v>
      </c>
      <c r="G80" s="136" t="s">
        <v>229</v>
      </c>
      <c r="H80" s="138">
        <v>203366731</v>
      </c>
      <c r="I80" s="133" t="s">
        <v>202</v>
      </c>
      <c r="J80" s="139">
        <v>12</v>
      </c>
      <c r="K80" s="139">
        <v>105000</v>
      </c>
      <c r="L80" s="133">
        <f t="shared" si="0"/>
        <v>1260</v>
      </c>
    </row>
    <row r="81" spans="1:16" ht="37.5" x14ac:dyDescent="0.25">
      <c r="A81" s="133">
        <v>66</v>
      </c>
      <c r="B81" s="117" t="s">
        <v>19</v>
      </c>
      <c r="C81" s="154" t="s">
        <v>252</v>
      </c>
      <c r="D81" s="117" t="s">
        <v>108</v>
      </c>
      <c r="E81" s="118" t="s">
        <v>109</v>
      </c>
      <c r="F81" s="133" t="s">
        <v>286</v>
      </c>
      <c r="G81" s="136" t="s">
        <v>253</v>
      </c>
      <c r="H81" s="138">
        <v>201440547</v>
      </c>
      <c r="I81" s="133" t="s">
        <v>202</v>
      </c>
      <c r="J81" s="139">
        <v>6</v>
      </c>
      <c r="K81" s="139">
        <v>1000000</v>
      </c>
      <c r="L81" s="133">
        <f t="shared" si="0"/>
        <v>6000</v>
      </c>
    </row>
    <row r="82" spans="1:16" ht="37.5" x14ac:dyDescent="0.25">
      <c r="A82" s="133">
        <v>67</v>
      </c>
      <c r="B82" s="117" t="s">
        <v>19</v>
      </c>
      <c r="C82" s="154" t="s">
        <v>206</v>
      </c>
      <c r="D82" s="117" t="s">
        <v>108</v>
      </c>
      <c r="E82" s="133" t="s">
        <v>111</v>
      </c>
      <c r="F82" s="133" t="s">
        <v>287</v>
      </c>
      <c r="G82" s="136" t="s">
        <v>254</v>
      </c>
      <c r="H82" s="138" t="s">
        <v>255</v>
      </c>
      <c r="I82" s="133" t="s">
        <v>185</v>
      </c>
      <c r="J82" s="139">
        <v>500</v>
      </c>
      <c r="K82" s="139">
        <v>4000</v>
      </c>
      <c r="L82" s="133">
        <f t="shared" si="0"/>
        <v>2000</v>
      </c>
    </row>
    <row r="83" spans="1:16" ht="37.5" x14ac:dyDescent="0.25">
      <c r="A83" s="133">
        <v>68</v>
      </c>
      <c r="B83" s="117" t="s">
        <v>19</v>
      </c>
      <c r="C83" s="154" t="s">
        <v>203</v>
      </c>
      <c r="D83" s="117" t="s">
        <v>108</v>
      </c>
      <c r="E83" s="118" t="s">
        <v>109</v>
      </c>
      <c r="F83" s="133" t="s">
        <v>288</v>
      </c>
      <c r="G83" s="136" t="s">
        <v>224</v>
      </c>
      <c r="H83" s="138">
        <v>201678867</v>
      </c>
      <c r="I83" s="133" t="s">
        <v>204</v>
      </c>
      <c r="J83" s="139">
        <v>241</v>
      </c>
      <c r="K83" s="139">
        <v>562315.04</v>
      </c>
      <c r="L83" s="133">
        <f t="shared" si="0"/>
        <v>135517.92464000001</v>
      </c>
    </row>
    <row r="84" spans="1:16" ht="37.5" x14ac:dyDescent="0.25">
      <c r="A84" s="133">
        <v>69</v>
      </c>
      <c r="B84" s="117" t="s">
        <v>19</v>
      </c>
      <c r="C84" s="154" t="s">
        <v>256</v>
      </c>
      <c r="D84" s="117" t="s">
        <v>108</v>
      </c>
      <c r="E84" s="118" t="s">
        <v>109</v>
      </c>
      <c r="F84" s="133" t="s">
        <v>289</v>
      </c>
      <c r="G84" s="136" t="s">
        <v>257</v>
      </c>
      <c r="H84" s="138" t="s">
        <v>225</v>
      </c>
      <c r="I84" s="133" t="s">
        <v>202</v>
      </c>
      <c r="J84" s="139">
        <v>3</v>
      </c>
      <c r="K84" s="139">
        <v>60000000</v>
      </c>
      <c r="L84" s="133">
        <f t="shared" si="0"/>
        <v>180000</v>
      </c>
    </row>
    <row r="85" spans="1:16" ht="27.75" customHeight="1" x14ac:dyDescent="0.25">
      <c r="A85" s="197">
        <v>70</v>
      </c>
      <c r="B85" s="197" t="s">
        <v>19</v>
      </c>
      <c r="C85" s="203" t="s">
        <v>193</v>
      </c>
      <c r="D85" s="197" t="s">
        <v>108</v>
      </c>
      <c r="E85" s="200" t="s">
        <v>109</v>
      </c>
      <c r="F85" s="197" t="s">
        <v>290</v>
      </c>
      <c r="G85" s="206" t="s">
        <v>231</v>
      </c>
      <c r="H85" s="209" t="s">
        <v>214</v>
      </c>
      <c r="I85" s="197" t="s">
        <v>187</v>
      </c>
      <c r="J85" s="139">
        <v>3795</v>
      </c>
      <c r="K85" s="139">
        <v>10100</v>
      </c>
      <c r="L85" s="133">
        <f t="shared" si="0"/>
        <v>38329.5</v>
      </c>
    </row>
    <row r="86" spans="1:16" ht="27.75" customHeight="1" x14ac:dyDescent="0.25">
      <c r="A86" s="198"/>
      <c r="B86" s="198"/>
      <c r="C86" s="205"/>
      <c r="D86" s="198"/>
      <c r="E86" s="201"/>
      <c r="F86" s="198"/>
      <c r="G86" s="208"/>
      <c r="H86" s="211"/>
      <c r="I86" s="198"/>
      <c r="J86" s="139">
        <v>4686</v>
      </c>
      <c r="K86" s="139">
        <v>6000</v>
      </c>
      <c r="L86" s="133">
        <f t="shared" ref="L86:L87" si="2">+J86*K86/1000</f>
        <v>28116</v>
      </c>
    </row>
    <row r="87" spans="1:16" ht="47.25" x14ac:dyDescent="0.25">
      <c r="A87" s="133">
        <v>71</v>
      </c>
      <c r="B87" s="133" t="s">
        <v>19</v>
      </c>
      <c r="C87" s="154" t="s">
        <v>258</v>
      </c>
      <c r="D87" s="117" t="s">
        <v>108</v>
      </c>
      <c r="E87" s="118" t="s">
        <v>109</v>
      </c>
      <c r="F87" s="133" t="s">
        <v>291</v>
      </c>
      <c r="G87" s="136" t="s">
        <v>259</v>
      </c>
      <c r="H87" s="138" t="s">
        <v>260</v>
      </c>
      <c r="I87" s="133" t="s">
        <v>202</v>
      </c>
      <c r="J87" s="139">
        <v>1</v>
      </c>
      <c r="K87" s="139">
        <v>65000000</v>
      </c>
      <c r="L87" s="133">
        <f t="shared" si="2"/>
        <v>65000</v>
      </c>
    </row>
    <row r="88" spans="1:16" x14ac:dyDescent="0.25">
      <c r="A88" s="197">
        <v>72</v>
      </c>
      <c r="B88" s="197" t="s">
        <v>19</v>
      </c>
      <c r="C88" s="203" t="s">
        <v>261</v>
      </c>
      <c r="D88" s="197" t="s">
        <v>108</v>
      </c>
      <c r="E88" s="200" t="s">
        <v>109</v>
      </c>
      <c r="F88" s="197" t="s">
        <v>292</v>
      </c>
      <c r="G88" s="206" t="s">
        <v>262</v>
      </c>
      <c r="H88" s="209" t="s">
        <v>228</v>
      </c>
      <c r="I88" s="133" t="s">
        <v>202</v>
      </c>
      <c r="J88" s="139">
        <v>108</v>
      </c>
      <c r="K88" s="139">
        <v>2700</v>
      </c>
      <c r="L88" s="133">
        <f t="shared" si="0"/>
        <v>291.60000000000002</v>
      </c>
    </row>
    <row r="89" spans="1:16" x14ac:dyDescent="0.25">
      <c r="A89" s="199"/>
      <c r="B89" s="199"/>
      <c r="C89" s="204"/>
      <c r="D89" s="199"/>
      <c r="E89" s="202"/>
      <c r="F89" s="199"/>
      <c r="G89" s="207"/>
      <c r="H89" s="210"/>
      <c r="I89" s="133" t="s">
        <v>202</v>
      </c>
      <c r="J89" s="139">
        <v>3</v>
      </c>
      <c r="K89" s="139">
        <v>10000</v>
      </c>
      <c r="L89" s="133">
        <f t="shared" si="0"/>
        <v>30</v>
      </c>
    </row>
    <row r="90" spans="1:16" x14ac:dyDescent="0.25">
      <c r="A90" s="199"/>
      <c r="B90" s="199"/>
      <c r="C90" s="204"/>
      <c r="D90" s="199"/>
      <c r="E90" s="202"/>
      <c r="F90" s="199"/>
      <c r="G90" s="207"/>
      <c r="H90" s="210"/>
      <c r="I90" s="133" t="s">
        <v>202</v>
      </c>
      <c r="J90" s="139">
        <v>72</v>
      </c>
      <c r="K90" s="139">
        <v>2500</v>
      </c>
      <c r="L90" s="133">
        <f t="shared" ref="L90:L91" si="3">+J90*K90/1000</f>
        <v>180</v>
      </c>
    </row>
    <row r="91" spans="1:16" x14ac:dyDescent="0.25">
      <c r="A91" s="198"/>
      <c r="B91" s="198"/>
      <c r="C91" s="205"/>
      <c r="D91" s="198"/>
      <c r="E91" s="201"/>
      <c r="F91" s="198"/>
      <c r="G91" s="208"/>
      <c r="H91" s="211"/>
      <c r="I91" s="133" t="s">
        <v>202</v>
      </c>
      <c r="J91" s="139">
        <v>72</v>
      </c>
      <c r="K91" s="139">
        <v>20000</v>
      </c>
      <c r="L91" s="133">
        <f t="shared" si="3"/>
        <v>1440</v>
      </c>
    </row>
    <row r="92" spans="1:16" ht="33.75" customHeight="1" x14ac:dyDescent="0.25">
      <c r="A92" s="197">
        <v>73</v>
      </c>
      <c r="B92" s="197" t="s">
        <v>19</v>
      </c>
      <c r="C92" s="203" t="s">
        <v>201</v>
      </c>
      <c r="D92" s="197" t="s">
        <v>108</v>
      </c>
      <c r="E92" s="200" t="s">
        <v>109</v>
      </c>
      <c r="F92" s="197" t="s">
        <v>293</v>
      </c>
      <c r="G92" s="206" t="s">
        <v>219</v>
      </c>
      <c r="H92" s="209" t="s">
        <v>220</v>
      </c>
      <c r="I92" s="133" t="s">
        <v>202</v>
      </c>
      <c r="J92" s="139">
        <v>12</v>
      </c>
      <c r="K92" s="139">
        <v>251784</v>
      </c>
      <c r="L92" s="133">
        <f t="shared" si="0"/>
        <v>3021.4079999999999</v>
      </c>
    </row>
    <row r="93" spans="1:16" ht="33.75" customHeight="1" x14ac:dyDescent="0.25">
      <c r="A93" s="198"/>
      <c r="B93" s="198"/>
      <c r="C93" s="205"/>
      <c r="D93" s="198"/>
      <c r="E93" s="201"/>
      <c r="F93" s="198"/>
      <c r="G93" s="208"/>
      <c r="H93" s="211"/>
      <c r="I93" s="133" t="s">
        <v>202</v>
      </c>
      <c r="J93" s="139">
        <v>12</v>
      </c>
      <c r="K93" s="139">
        <v>41964</v>
      </c>
      <c r="L93" s="133">
        <f t="shared" si="0"/>
        <v>503.56799999999998</v>
      </c>
    </row>
    <row r="94" spans="1:16" ht="47.25" x14ac:dyDescent="0.25">
      <c r="A94" s="133">
        <v>74</v>
      </c>
      <c r="B94" s="133" t="s">
        <v>19</v>
      </c>
      <c r="C94" s="154" t="s">
        <v>263</v>
      </c>
      <c r="D94" s="117" t="s">
        <v>108</v>
      </c>
      <c r="E94" s="118" t="s">
        <v>109</v>
      </c>
      <c r="F94" s="133" t="s">
        <v>294</v>
      </c>
      <c r="G94" s="136" t="s">
        <v>229</v>
      </c>
      <c r="H94" s="138" t="s">
        <v>220</v>
      </c>
      <c r="I94" s="133" t="s">
        <v>202</v>
      </c>
      <c r="J94" s="139">
        <v>9</v>
      </c>
      <c r="K94" s="139">
        <v>766000</v>
      </c>
      <c r="L94" s="133">
        <f t="shared" ref="L94:L106" si="4">+J94*K94/1000</f>
        <v>6894</v>
      </c>
    </row>
    <row r="95" spans="1:16" ht="37.5" x14ac:dyDescent="0.25">
      <c r="A95" s="133">
        <v>75</v>
      </c>
      <c r="B95" s="133" t="s">
        <v>19</v>
      </c>
      <c r="C95" s="154" t="s">
        <v>226</v>
      </c>
      <c r="D95" s="117" t="s">
        <v>108</v>
      </c>
      <c r="E95" s="137" t="s">
        <v>111</v>
      </c>
      <c r="F95" s="133" t="s">
        <v>295</v>
      </c>
      <c r="G95" s="136" t="s">
        <v>208</v>
      </c>
      <c r="H95" s="138" t="s">
        <v>264</v>
      </c>
      <c r="I95" s="133" t="s">
        <v>202</v>
      </c>
      <c r="J95" s="133">
        <v>1</v>
      </c>
      <c r="K95" s="133">
        <v>1394400</v>
      </c>
      <c r="L95" s="133">
        <f t="shared" si="4"/>
        <v>1394.4</v>
      </c>
    </row>
    <row r="96" spans="1:16" ht="37.5" x14ac:dyDescent="0.25">
      <c r="A96" s="117">
        <v>76</v>
      </c>
      <c r="B96" s="143" t="s">
        <v>20</v>
      </c>
      <c r="C96" s="155" t="s">
        <v>426</v>
      </c>
      <c r="D96" s="117" t="s">
        <v>108</v>
      </c>
      <c r="E96" s="137" t="s">
        <v>111</v>
      </c>
      <c r="F96" s="117" t="s">
        <v>429</v>
      </c>
      <c r="G96" s="136" t="s">
        <v>427</v>
      </c>
      <c r="H96" s="137" t="s">
        <v>428</v>
      </c>
      <c r="I96" s="117" t="s">
        <v>185</v>
      </c>
      <c r="J96" s="117">
        <v>1000</v>
      </c>
      <c r="K96" s="117">
        <v>3960</v>
      </c>
      <c r="L96" s="117">
        <f t="shared" si="4"/>
        <v>3960</v>
      </c>
      <c r="M96" s="142"/>
      <c r="N96" s="142"/>
      <c r="O96" s="142"/>
      <c r="P96" s="142"/>
    </row>
    <row r="97" spans="1:16" ht="56.25" x14ac:dyDescent="0.25">
      <c r="A97" s="117">
        <v>77</v>
      </c>
      <c r="B97" s="143" t="s">
        <v>20</v>
      </c>
      <c r="C97" s="155" t="s">
        <v>430</v>
      </c>
      <c r="D97" s="117" t="s">
        <v>108</v>
      </c>
      <c r="E97" s="118" t="s">
        <v>444</v>
      </c>
      <c r="F97" s="117" t="s">
        <v>433</v>
      </c>
      <c r="G97" s="136" t="s">
        <v>431</v>
      </c>
      <c r="H97" s="137" t="s">
        <v>432</v>
      </c>
      <c r="I97" s="117" t="s">
        <v>202</v>
      </c>
      <c r="J97" s="117">
        <v>36</v>
      </c>
      <c r="K97" s="117">
        <v>166656</v>
      </c>
      <c r="L97" s="117">
        <f t="shared" si="4"/>
        <v>5999.616</v>
      </c>
      <c r="M97" s="142"/>
      <c r="N97" s="142"/>
      <c r="O97" s="142"/>
      <c r="P97" s="142"/>
    </row>
    <row r="98" spans="1:16" ht="37.5" x14ac:dyDescent="0.25">
      <c r="A98" s="117">
        <v>78</v>
      </c>
      <c r="B98" s="143" t="s">
        <v>20</v>
      </c>
      <c r="C98" s="155" t="s">
        <v>426</v>
      </c>
      <c r="D98" s="117" t="s">
        <v>108</v>
      </c>
      <c r="E98" s="137" t="s">
        <v>111</v>
      </c>
      <c r="F98" s="117" t="s">
        <v>434</v>
      </c>
      <c r="G98" s="136" t="s">
        <v>427</v>
      </c>
      <c r="H98" s="137" t="s">
        <v>428</v>
      </c>
      <c r="I98" s="117" t="s">
        <v>185</v>
      </c>
      <c r="J98" s="117">
        <v>2000</v>
      </c>
      <c r="K98" s="117">
        <v>3960</v>
      </c>
      <c r="L98" s="117">
        <f t="shared" si="4"/>
        <v>7920</v>
      </c>
      <c r="M98" s="142"/>
      <c r="N98" s="142"/>
      <c r="O98" s="142"/>
      <c r="P98" s="142"/>
    </row>
    <row r="99" spans="1:16" ht="37.5" x14ac:dyDescent="0.25">
      <c r="A99" s="117">
        <v>79</v>
      </c>
      <c r="B99" s="143" t="s">
        <v>20</v>
      </c>
      <c r="C99" s="155" t="s">
        <v>426</v>
      </c>
      <c r="D99" s="117" t="s">
        <v>108</v>
      </c>
      <c r="E99" s="137" t="s">
        <v>111</v>
      </c>
      <c r="F99" s="117" t="s">
        <v>435</v>
      </c>
      <c r="G99" s="136" t="s">
        <v>427</v>
      </c>
      <c r="H99" s="137" t="s">
        <v>428</v>
      </c>
      <c r="I99" s="117" t="s">
        <v>185</v>
      </c>
      <c r="J99" s="117">
        <v>3000</v>
      </c>
      <c r="K99" s="117">
        <v>3960</v>
      </c>
      <c r="L99" s="117">
        <f t="shared" si="4"/>
        <v>11880</v>
      </c>
      <c r="M99" s="142"/>
      <c r="N99" s="142"/>
      <c r="O99" s="142"/>
      <c r="P99" s="142"/>
    </row>
    <row r="100" spans="1:16" ht="37.5" x14ac:dyDescent="0.25">
      <c r="A100" s="117">
        <v>80</v>
      </c>
      <c r="B100" s="143" t="s">
        <v>20</v>
      </c>
      <c r="C100" s="155" t="s">
        <v>226</v>
      </c>
      <c r="D100" s="117" t="s">
        <v>108</v>
      </c>
      <c r="E100" s="137" t="s">
        <v>111</v>
      </c>
      <c r="F100" s="117" t="s">
        <v>436</v>
      </c>
      <c r="G100" s="136" t="s">
        <v>208</v>
      </c>
      <c r="H100" s="137" t="s">
        <v>213</v>
      </c>
      <c r="I100" s="117" t="s">
        <v>202</v>
      </c>
      <c r="J100" s="117">
        <v>1</v>
      </c>
      <c r="K100" s="117">
        <v>4446400</v>
      </c>
      <c r="L100" s="117">
        <f t="shared" si="4"/>
        <v>4446.3999999999996</v>
      </c>
      <c r="M100" s="142"/>
      <c r="N100" s="142"/>
      <c r="O100" s="142"/>
      <c r="P100" s="142"/>
    </row>
    <row r="101" spans="1:16" ht="37.5" x14ac:dyDescent="0.25">
      <c r="A101" s="117">
        <v>81</v>
      </c>
      <c r="B101" s="143" t="s">
        <v>20</v>
      </c>
      <c r="C101" s="155" t="s">
        <v>426</v>
      </c>
      <c r="D101" s="117" t="s">
        <v>108</v>
      </c>
      <c r="E101" s="137" t="s">
        <v>111</v>
      </c>
      <c r="F101" s="117" t="s">
        <v>437</v>
      </c>
      <c r="G101" s="136" t="s">
        <v>427</v>
      </c>
      <c r="H101" s="137" t="s">
        <v>428</v>
      </c>
      <c r="I101" s="117" t="s">
        <v>185</v>
      </c>
      <c r="J101" s="117">
        <v>3000</v>
      </c>
      <c r="K101" s="117">
        <v>3960</v>
      </c>
      <c r="L101" s="117">
        <f t="shared" si="4"/>
        <v>11880</v>
      </c>
      <c r="M101" s="142"/>
      <c r="N101" s="142"/>
      <c r="O101" s="142"/>
      <c r="P101" s="142"/>
    </row>
    <row r="102" spans="1:16" ht="56.25" x14ac:dyDescent="0.25">
      <c r="A102" s="117">
        <v>82</v>
      </c>
      <c r="B102" s="143" t="s">
        <v>20</v>
      </c>
      <c r="C102" s="155" t="s">
        <v>438</v>
      </c>
      <c r="D102" s="117" t="s">
        <v>108</v>
      </c>
      <c r="E102" s="118" t="s">
        <v>109</v>
      </c>
      <c r="F102" s="117" t="s">
        <v>439</v>
      </c>
      <c r="G102" s="136" t="s">
        <v>249</v>
      </c>
      <c r="H102" s="137" t="s">
        <v>250</v>
      </c>
      <c r="I102" s="117" t="s">
        <v>202</v>
      </c>
      <c r="J102" s="117">
        <v>48</v>
      </c>
      <c r="K102" s="117">
        <v>25000</v>
      </c>
      <c r="L102" s="117">
        <f t="shared" si="4"/>
        <v>1200</v>
      </c>
      <c r="M102" s="142"/>
      <c r="N102" s="142"/>
      <c r="O102" s="142"/>
      <c r="P102" s="142"/>
    </row>
    <row r="103" spans="1:16" ht="37.5" x14ac:dyDescent="0.25">
      <c r="A103" s="117">
        <v>83</v>
      </c>
      <c r="B103" s="143" t="s">
        <v>20</v>
      </c>
      <c r="C103" s="155" t="s">
        <v>226</v>
      </c>
      <c r="D103" s="117" t="s">
        <v>108</v>
      </c>
      <c r="E103" s="137" t="s">
        <v>111</v>
      </c>
      <c r="F103" s="136" t="s">
        <v>440</v>
      </c>
      <c r="G103" s="136" t="s">
        <v>208</v>
      </c>
      <c r="H103" s="137" t="s">
        <v>213</v>
      </c>
      <c r="I103" s="117" t="s">
        <v>202</v>
      </c>
      <c r="J103" s="117">
        <v>1</v>
      </c>
      <c r="K103" s="117">
        <v>11424000</v>
      </c>
      <c r="L103" s="117">
        <f t="shared" si="4"/>
        <v>11424</v>
      </c>
      <c r="M103" s="142"/>
      <c r="N103" s="142"/>
      <c r="O103" s="142"/>
      <c r="P103" s="142"/>
    </row>
    <row r="104" spans="1:16" ht="37.5" x14ac:dyDescent="0.25">
      <c r="A104" s="117">
        <v>84</v>
      </c>
      <c r="B104" s="143" t="s">
        <v>20</v>
      </c>
      <c r="C104" s="155" t="s">
        <v>226</v>
      </c>
      <c r="D104" s="117" t="s">
        <v>108</v>
      </c>
      <c r="E104" s="137" t="s">
        <v>111</v>
      </c>
      <c r="F104" s="117" t="s">
        <v>441</v>
      </c>
      <c r="G104" s="136" t="s">
        <v>208</v>
      </c>
      <c r="H104" s="137" t="s">
        <v>213</v>
      </c>
      <c r="I104" s="117" t="s">
        <v>202</v>
      </c>
      <c r="J104" s="117">
        <v>1</v>
      </c>
      <c r="K104" s="117">
        <v>1836800</v>
      </c>
      <c r="L104" s="117">
        <f t="shared" si="4"/>
        <v>1836.8</v>
      </c>
      <c r="M104" s="142"/>
      <c r="N104" s="142"/>
      <c r="O104" s="142"/>
      <c r="P104" s="142"/>
    </row>
    <row r="105" spans="1:16" ht="37.5" x14ac:dyDescent="0.25">
      <c r="A105" s="117">
        <v>85</v>
      </c>
      <c r="B105" s="143" t="s">
        <v>20</v>
      </c>
      <c r="C105" s="155" t="s">
        <v>256</v>
      </c>
      <c r="D105" s="117" t="s">
        <v>108</v>
      </c>
      <c r="E105" s="118" t="s">
        <v>109</v>
      </c>
      <c r="F105" s="117" t="s">
        <v>442</v>
      </c>
      <c r="G105" s="136" t="s">
        <v>257</v>
      </c>
      <c r="H105" s="137" t="s">
        <v>225</v>
      </c>
      <c r="I105" s="117" t="s">
        <v>202</v>
      </c>
      <c r="J105" s="117">
        <v>3</v>
      </c>
      <c r="K105" s="117">
        <v>52000000</v>
      </c>
      <c r="L105" s="117">
        <f t="shared" si="4"/>
        <v>156000</v>
      </c>
      <c r="M105" s="142"/>
      <c r="N105" s="142"/>
      <c r="O105" s="142"/>
      <c r="P105" s="142"/>
    </row>
    <row r="106" spans="1:16" ht="45" x14ac:dyDescent="0.25">
      <c r="A106" s="117">
        <v>86</v>
      </c>
      <c r="B106" s="143" t="s">
        <v>20</v>
      </c>
      <c r="C106" s="155" t="s">
        <v>258</v>
      </c>
      <c r="D106" s="117" t="s">
        <v>108</v>
      </c>
      <c r="E106" s="118" t="s">
        <v>109</v>
      </c>
      <c r="F106" s="117" t="s">
        <v>443</v>
      </c>
      <c r="G106" s="136" t="s">
        <v>259</v>
      </c>
      <c r="H106" s="137" t="s">
        <v>260</v>
      </c>
      <c r="I106" s="117" t="s">
        <v>202</v>
      </c>
      <c r="J106" s="117">
        <v>1</v>
      </c>
      <c r="K106" s="117">
        <v>34450000</v>
      </c>
      <c r="L106" s="117">
        <f t="shared" si="4"/>
        <v>34450</v>
      </c>
      <c r="M106" s="142"/>
      <c r="N106" s="142"/>
      <c r="O106" s="142"/>
      <c r="P106" s="142"/>
    </row>
    <row r="107" spans="1:16" x14ac:dyDescent="0.25">
      <c r="A107" s="146"/>
      <c r="B107" s="146"/>
      <c r="C107" s="147"/>
      <c r="D107" s="146"/>
      <c r="E107" s="148"/>
      <c r="F107" s="146"/>
      <c r="G107" s="149"/>
      <c r="H107" s="150"/>
      <c r="I107" s="146"/>
      <c r="J107" s="146"/>
      <c r="K107" s="146"/>
      <c r="L107" s="146"/>
      <c r="M107" s="142"/>
      <c r="N107" s="142"/>
      <c r="O107" s="142"/>
      <c r="P107" s="142"/>
    </row>
    <row r="108" spans="1:16" ht="48.75" customHeight="1" x14ac:dyDescent="0.25">
      <c r="B108" s="166" t="s">
        <v>86</v>
      </c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N108" s="141"/>
      <c r="P108" s="141"/>
    </row>
    <row r="111" spans="1:16" x14ac:dyDescent="0.25">
      <c r="G111" s="156"/>
      <c r="H111" s="156"/>
      <c r="I111" s="156"/>
    </row>
    <row r="112" spans="1:16" x14ac:dyDescent="0.25">
      <c r="G112" s="156"/>
      <c r="H112" s="156"/>
      <c r="I112" s="156"/>
    </row>
    <row r="114" spans="7:9" x14ac:dyDescent="0.25">
      <c r="G114" s="144"/>
      <c r="H114" s="144"/>
      <c r="I114" s="144"/>
    </row>
  </sheetData>
  <mergeCells count="84">
    <mergeCell ref="A65:A68"/>
    <mergeCell ref="C65:C68"/>
    <mergeCell ref="G65:G68"/>
    <mergeCell ref="H65:H68"/>
    <mergeCell ref="E65:E68"/>
    <mergeCell ref="D65:D68"/>
    <mergeCell ref="E34:E35"/>
    <mergeCell ref="D34:D35"/>
    <mergeCell ref="B108:L108"/>
    <mergeCell ref="E5:E6"/>
    <mergeCell ref="F5:F6"/>
    <mergeCell ref="L5:L6"/>
    <mergeCell ref="I5:I6"/>
    <mergeCell ref="J5:J6"/>
    <mergeCell ref="C7:C8"/>
    <mergeCell ref="G7:G8"/>
    <mergeCell ref="H7:H8"/>
    <mergeCell ref="E7:E8"/>
    <mergeCell ref="D7:D8"/>
    <mergeCell ref="B7:B8"/>
    <mergeCell ref="I26:I29"/>
    <mergeCell ref="B65:B68"/>
    <mergeCell ref="H18:H19"/>
    <mergeCell ref="I65:I68"/>
    <mergeCell ref="F65:F68"/>
    <mergeCell ref="H26:H29"/>
    <mergeCell ref="I1:L1"/>
    <mergeCell ref="F34:F35"/>
    <mergeCell ref="A5:A6"/>
    <mergeCell ref="B5:B6"/>
    <mergeCell ref="C5:C6"/>
    <mergeCell ref="D5:D6"/>
    <mergeCell ref="K2:L2"/>
    <mergeCell ref="A3:L3"/>
    <mergeCell ref="K5:K6"/>
    <mergeCell ref="G5:H5"/>
    <mergeCell ref="B85:B86"/>
    <mergeCell ref="A7:A8"/>
    <mergeCell ref="F7:F8"/>
    <mergeCell ref="A18:A19"/>
    <mergeCell ref="F26:F29"/>
    <mergeCell ref="E26:E29"/>
    <mergeCell ref="D26:D29"/>
    <mergeCell ref="B26:B29"/>
    <mergeCell ref="A26:A29"/>
    <mergeCell ref="C26:C29"/>
    <mergeCell ref="F18:F19"/>
    <mergeCell ref="B18:B19"/>
    <mergeCell ref="D18:D19"/>
    <mergeCell ref="E18:E19"/>
    <mergeCell ref="B34:B35"/>
    <mergeCell ref="A34:A35"/>
    <mergeCell ref="D92:D93"/>
    <mergeCell ref="C88:C91"/>
    <mergeCell ref="I18:I19"/>
    <mergeCell ref="G88:G91"/>
    <mergeCell ref="H88:H91"/>
    <mergeCell ref="C92:C93"/>
    <mergeCell ref="G92:G93"/>
    <mergeCell ref="H92:H93"/>
    <mergeCell ref="G18:G19"/>
    <mergeCell ref="C85:C86"/>
    <mergeCell ref="G85:G86"/>
    <mergeCell ref="H85:H86"/>
    <mergeCell ref="C34:C35"/>
    <mergeCell ref="G34:G35"/>
    <mergeCell ref="H34:H35"/>
    <mergeCell ref="G26:G29"/>
    <mergeCell ref="O5:P6"/>
    <mergeCell ref="M3:N6"/>
    <mergeCell ref="B92:B93"/>
    <mergeCell ref="A92:A93"/>
    <mergeCell ref="B88:B91"/>
    <mergeCell ref="A88:A91"/>
    <mergeCell ref="I85:I86"/>
    <mergeCell ref="A85:A86"/>
    <mergeCell ref="F85:F86"/>
    <mergeCell ref="E85:E86"/>
    <mergeCell ref="D85:D86"/>
    <mergeCell ref="D88:D91"/>
    <mergeCell ref="E88:E91"/>
    <mergeCell ref="F88:F91"/>
    <mergeCell ref="F92:F93"/>
    <mergeCell ref="E92:E93"/>
  </mergeCells>
  <printOptions horizontalCentered="1"/>
  <pageMargins left="0.19685039370078741" right="0.19685039370078741" top="0.19685039370078741" bottom="0.19685039370078741" header="0" footer="0"/>
  <pageSetup paperSize="9" scale="4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2"/>
  <sheetViews>
    <sheetView tabSelected="1" topLeftCell="A10" zoomScale="70" zoomScaleNormal="70" zoomScaleSheetLayoutView="85" workbookViewId="0">
      <selection activeCell="B8" sqref="B8"/>
    </sheetView>
  </sheetViews>
  <sheetFormatPr defaultColWidth="9.140625" defaultRowHeight="18.75" x14ac:dyDescent="0.25"/>
  <cols>
    <col min="1" max="1" width="8.140625" style="31" customWidth="1"/>
    <col min="2" max="2" width="14.28515625" style="33" customWidth="1"/>
    <col min="3" max="3" width="50.28515625" style="31" customWidth="1"/>
    <col min="4" max="4" width="24.85546875" style="33" customWidth="1"/>
    <col min="5" max="5" width="22.140625" style="33" customWidth="1"/>
    <col min="6" max="7" width="18.5703125" style="33" customWidth="1"/>
    <col min="8" max="8" width="21.7109375" style="33" customWidth="1"/>
    <col min="9" max="9" width="16.7109375" style="31" customWidth="1"/>
    <col min="10" max="12" width="15.7109375" style="31" customWidth="1"/>
    <col min="13" max="16" width="18.7109375" style="31" customWidth="1"/>
    <col min="17" max="22" width="15.7109375" style="31" customWidth="1"/>
    <col min="23" max="16384" width="9.140625" style="31"/>
  </cols>
  <sheetData>
    <row r="1" spans="1:13" ht="93.75" customHeight="1" x14ac:dyDescent="0.25">
      <c r="F1" s="165" t="s">
        <v>92</v>
      </c>
      <c r="G1" s="165"/>
      <c r="H1" s="165"/>
    </row>
    <row r="2" spans="1:13" x14ac:dyDescent="0.25">
      <c r="H2" s="58"/>
    </row>
    <row r="3" spans="1:13" ht="81.75" customHeight="1" x14ac:dyDescent="0.25">
      <c r="A3" s="173" t="s">
        <v>448</v>
      </c>
      <c r="B3" s="173"/>
      <c r="C3" s="173"/>
      <c r="D3" s="173"/>
      <c r="E3" s="173"/>
      <c r="F3" s="173"/>
      <c r="G3" s="173"/>
      <c r="H3" s="173"/>
      <c r="I3" s="32"/>
      <c r="J3" s="32"/>
      <c r="K3" s="32"/>
      <c r="L3" s="32"/>
    </row>
    <row r="4" spans="1:13" x14ac:dyDescent="0.25">
      <c r="H4" s="34"/>
    </row>
    <row r="5" spans="1:13" ht="45" customHeight="1" x14ac:dyDescent="0.25">
      <c r="A5" s="219" t="s">
        <v>14</v>
      </c>
      <c r="B5" s="219" t="s">
        <v>15</v>
      </c>
      <c r="C5" s="219" t="s">
        <v>60</v>
      </c>
      <c r="D5" s="219" t="s">
        <v>38</v>
      </c>
      <c r="E5" s="219" t="s">
        <v>11</v>
      </c>
      <c r="F5" s="172" t="s">
        <v>61</v>
      </c>
      <c r="G5" s="172"/>
      <c r="H5" s="219" t="s">
        <v>75</v>
      </c>
      <c r="M5" s="35"/>
    </row>
    <row r="6" spans="1:13" ht="126.75" customHeight="1" x14ac:dyDescent="0.25">
      <c r="A6" s="220"/>
      <c r="B6" s="220"/>
      <c r="C6" s="220"/>
      <c r="D6" s="220"/>
      <c r="E6" s="220"/>
      <c r="F6" s="67" t="s">
        <v>67</v>
      </c>
      <c r="G6" s="67" t="s">
        <v>70</v>
      </c>
      <c r="H6" s="220"/>
    </row>
    <row r="7" spans="1:13" ht="37.5" customHeight="1" x14ac:dyDescent="0.25">
      <c r="A7" s="36">
        <v>1</v>
      </c>
      <c r="B7" s="226" t="s">
        <v>449</v>
      </c>
      <c r="C7" s="227"/>
      <c r="D7" s="227"/>
      <c r="E7" s="227"/>
      <c r="F7" s="227"/>
      <c r="G7" s="227"/>
      <c r="H7" s="228"/>
    </row>
    <row r="8" spans="1:13" ht="37.5" customHeight="1" x14ac:dyDescent="0.25">
      <c r="A8" s="36">
        <f t="shared" ref="A8:A10" si="0">+A7+1</f>
        <v>2</v>
      </c>
      <c r="B8" s="36"/>
      <c r="C8" s="12"/>
      <c r="D8" s="36"/>
      <c r="E8" s="36"/>
      <c r="F8" s="36"/>
      <c r="G8" s="36"/>
      <c r="H8" s="36"/>
    </row>
    <row r="9" spans="1:13" ht="37.5" customHeight="1" x14ac:dyDescent="0.25">
      <c r="A9" s="36">
        <f t="shared" si="0"/>
        <v>3</v>
      </c>
      <c r="B9" s="36"/>
      <c r="C9" s="12"/>
      <c r="D9" s="36"/>
      <c r="E9" s="36"/>
      <c r="F9" s="36"/>
      <c r="G9" s="36"/>
      <c r="H9" s="36"/>
    </row>
    <row r="10" spans="1:13" ht="37.5" customHeight="1" x14ac:dyDescent="0.25">
      <c r="A10" s="36">
        <f t="shared" si="0"/>
        <v>4</v>
      </c>
      <c r="B10" s="36"/>
      <c r="C10" s="12"/>
      <c r="D10" s="36"/>
      <c r="E10" s="36"/>
      <c r="F10" s="36"/>
      <c r="G10" s="36"/>
      <c r="H10" s="36"/>
    </row>
    <row r="12" spans="1:13" ht="70.5" customHeight="1" x14ac:dyDescent="0.25">
      <c r="B12" s="166" t="s">
        <v>86</v>
      </c>
      <c r="C12" s="166"/>
      <c r="D12" s="166"/>
      <c r="E12" s="166"/>
      <c r="F12" s="166"/>
      <c r="G12" s="166"/>
      <c r="H12" s="166"/>
    </row>
  </sheetData>
  <mergeCells count="11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  <mergeCell ref="B7:H7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4"/>
  <sheetViews>
    <sheetView zoomScaleNormal="100" workbookViewId="0">
      <selection activeCell="F9" sqref="F9"/>
    </sheetView>
  </sheetViews>
  <sheetFormatPr defaultColWidth="9.140625" defaultRowHeight="15" x14ac:dyDescent="0.25"/>
  <cols>
    <col min="1" max="1" width="9.140625" style="76"/>
    <col min="2" max="2" width="27.7109375" style="86" customWidth="1"/>
    <col min="3" max="3" width="15.140625" style="85" customWidth="1"/>
    <col min="4" max="4" width="20.28515625" style="47" customWidth="1"/>
    <col min="5" max="5" width="26.42578125" style="47" customWidth="1"/>
    <col min="6" max="7" width="19.140625" style="47" customWidth="1"/>
    <col min="8" max="8" width="18.140625" style="47" customWidth="1"/>
    <col min="9" max="16384" width="9.140625" style="47"/>
  </cols>
  <sheetData>
    <row r="1" spans="1:16" ht="60.75" customHeight="1" x14ac:dyDescent="0.25">
      <c r="F1" s="232" t="s">
        <v>128</v>
      </c>
      <c r="G1" s="159"/>
      <c r="H1" s="159"/>
    </row>
    <row r="2" spans="1:16" x14ac:dyDescent="0.25">
      <c r="F2" s="159"/>
      <c r="G2" s="159"/>
      <c r="H2" s="159"/>
    </row>
    <row r="3" spans="1:16" ht="46.5" customHeight="1" x14ac:dyDescent="0.25">
      <c r="A3" s="233" t="s">
        <v>127</v>
      </c>
      <c r="B3" s="233"/>
      <c r="C3" s="233"/>
      <c r="D3" s="233"/>
      <c r="E3" s="233"/>
      <c r="F3" s="233"/>
      <c r="G3" s="233"/>
      <c r="H3" s="233"/>
    </row>
    <row r="4" spans="1:16" x14ac:dyDescent="0.25">
      <c r="H4" s="96"/>
    </row>
    <row r="5" spans="1:16" s="77" customFormat="1" ht="43.5" customHeight="1" x14ac:dyDescent="0.25">
      <c r="A5" s="229" t="s">
        <v>14</v>
      </c>
      <c r="B5" s="229" t="s">
        <v>126</v>
      </c>
      <c r="C5" s="229" t="s">
        <v>125</v>
      </c>
      <c r="D5" s="234" t="s">
        <v>124</v>
      </c>
      <c r="E5" s="235"/>
      <c r="F5" s="229" t="s">
        <v>123</v>
      </c>
      <c r="G5" s="229" t="s">
        <v>122</v>
      </c>
      <c r="H5" s="229" t="s">
        <v>121</v>
      </c>
    </row>
    <row r="6" spans="1:16" s="77" customFormat="1" ht="105" customHeight="1" x14ac:dyDescent="0.25">
      <c r="A6" s="230"/>
      <c r="B6" s="230"/>
      <c r="C6" s="230"/>
      <c r="D6" s="95" t="s">
        <v>120</v>
      </c>
      <c r="E6" s="95" t="s">
        <v>119</v>
      </c>
      <c r="F6" s="230"/>
      <c r="G6" s="230"/>
      <c r="H6" s="230"/>
    </row>
    <row r="7" spans="1:16" x14ac:dyDescent="0.25">
      <c r="A7" s="90">
        <v>1</v>
      </c>
      <c r="B7" s="93"/>
      <c r="C7" s="94"/>
      <c r="D7" s="91"/>
      <c r="E7" s="91"/>
      <c r="F7" s="91"/>
      <c r="G7" s="91"/>
      <c r="H7" s="91"/>
    </row>
    <row r="8" spans="1:16" x14ac:dyDescent="0.25">
      <c r="A8" s="90">
        <f>+A7+1</f>
        <v>2</v>
      </c>
      <c r="B8" s="93"/>
      <c r="C8" s="92"/>
      <c r="D8" s="91"/>
      <c r="E8" s="91"/>
      <c r="F8" s="91"/>
      <c r="G8" s="91"/>
      <c r="H8" s="91"/>
    </row>
    <row r="9" spans="1:16" x14ac:dyDescent="0.25">
      <c r="A9" s="90">
        <f>+A8+1</f>
        <v>3</v>
      </c>
      <c r="B9" s="93"/>
      <c r="C9" s="92"/>
      <c r="D9" s="91"/>
      <c r="E9" s="91"/>
      <c r="F9" s="91"/>
      <c r="G9" s="91"/>
      <c r="H9" s="91"/>
    </row>
    <row r="10" spans="1:16" x14ac:dyDescent="0.25">
      <c r="A10" s="90">
        <f>+A9+1</f>
        <v>4</v>
      </c>
      <c r="B10" s="89"/>
      <c r="C10" s="88"/>
      <c r="D10" s="87"/>
      <c r="E10" s="87"/>
      <c r="F10" s="87"/>
      <c r="G10" s="87"/>
      <c r="H10" s="87"/>
    </row>
    <row r="11" spans="1:16" x14ac:dyDescent="0.25">
      <c r="A11" s="90">
        <f>+A10+1</f>
        <v>5</v>
      </c>
      <c r="B11" s="89"/>
      <c r="C11" s="88"/>
      <c r="D11" s="87"/>
      <c r="E11" s="87"/>
      <c r="F11" s="87"/>
      <c r="G11" s="87"/>
      <c r="H11" s="87"/>
    </row>
    <row r="12" spans="1:16" x14ac:dyDescent="0.25">
      <c r="A12" s="90">
        <f>+A11+1</f>
        <v>6</v>
      </c>
      <c r="B12" s="89"/>
      <c r="C12" s="88"/>
      <c r="D12" s="87"/>
      <c r="E12" s="87"/>
      <c r="F12" s="87"/>
      <c r="G12" s="87"/>
      <c r="H12" s="87"/>
    </row>
    <row r="14" spans="1:16" ht="18.75" x14ac:dyDescent="0.25">
      <c r="A14" s="231" t="s">
        <v>118</v>
      </c>
      <c r="B14" s="231"/>
      <c r="C14" s="231"/>
      <c r="D14" s="231"/>
      <c r="E14" s="231"/>
      <c r="F14" s="231"/>
      <c r="G14" s="231"/>
      <c r="H14" s="231"/>
      <c r="I14" s="48"/>
      <c r="J14" s="48"/>
      <c r="K14" s="48"/>
      <c r="L14" s="48"/>
      <c r="M14" s="48"/>
      <c r="N14" s="48"/>
      <c r="O14" s="48"/>
      <c r="P14" s="48"/>
    </row>
  </sheetData>
  <mergeCells count="11">
    <mergeCell ref="G5:G6"/>
    <mergeCell ref="A14:H14"/>
    <mergeCell ref="F1:H1"/>
    <mergeCell ref="F2:H2"/>
    <mergeCell ref="A3:H3"/>
    <mergeCell ref="D5:E5"/>
    <mergeCell ref="C5:C6"/>
    <mergeCell ref="B5:B6"/>
    <mergeCell ref="A5:A6"/>
    <mergeCell ref="F5:F6"/>
    <mergeCell ref="H5:H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4"/>
  <sheetViews>
    <sheetView view="pageBreakPreview" zoomScale="60" zoomScaleNormal="100" workbookViewId="0">
      <selection activeCell="Q4" sqref="Q4"/>
    </sheetView>
  </sheetViews>
  <sheetFormatPr defaultColWidth="9.140625" defaultRowHeight="15" x14ac:dyDescent="0.25"/>
  <cols>
    <col min="1" max="1" width="9.140625" style="83"/>
    <col min="2" max="2" width="37.85546875" style="86" customWidth="1"/>
    <col min="3" max="3" width="14.140625" style="86" customWidth="1"/>
    <col min="4" max="4" width="14.5703125" style="85" customWidth="1"/>
    <col min="5" max="5" width="14.140625" style="85" customWidth="1"/>
    <col min="6" max="6" width="19.140625" style="47" customWidth="1"/>
    <col min="7" max="7" width="20.42578125" style="47" customWidth="1"/>
    <col min="8" max="8" width="16.42578125" style="47" customWidth="1"/>
    <col min="9" max="9" width="19.140625" style="47" customWidth="1"/>
    <col min="10" max="10" width="17.42578125" style="47" customWidth="1"/>
    <col min="11" max="11" width="16.140625" style="47" customWidth="1"/>
    <col min="12" max="16384" width="9.140625" style="47"/>
  </cols>
  <sheetData>
    <row r="1" spans="1:11" ht="73.5" customHeight="1" x14ac:dyDescent="0.25">
      <c r="H1" s="157" t="s">
        <v>129</v>
      </c>
      <c r="I1" s="158"/>
      <c r="J1" s="158"/>
      <c r="K1" s="158"/>
    </row>
    <row r="2" spans="1:11" ht="70.150000000000006" customHeight="1" x14ac:dyDescent="0.25">
      <c r="A2" s="233" t="s">
        <v>221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1" x14ac:dyDescent="0.25">
      <c r="K3" s="96"/>
    </row>
    <row r="4" spans="1:11" s="84" customFormat="1" ht="33" customHeight="1" x14ac:dyDescent="0.25">
      <c r="A4" s="229" t="s">
        <v>14</v>
      </c>
      <c r="B4" s="229" t="s">
        <v>130</v>
      </c>
      <c r="C4" s="229" t="s">
        <v>131</v>
      </c>
      <c r="D4" s="229" t="s">
        <v>132</v>
      </c>
      <c r="E4" s="229" t="s">
        <v>133</v>
      </c>
      <c r="F4" s="234" t="s">
        <v>124</v>
      </c>
      <c r="G4" s="235"/>
      <c r="H4" s="229" t="s">
        <v>134</v>
      </c>
      <c r="I4" s="229" t="s">
        <v>122</v>
      </c>
      <c r="J4" s="229" t="s">
        <v>135</v>
      </c>
      <c r="K4" s="229" t="s">
        <v>136</v>
      </c>
    </row>
    <row r="5" spans="1:11" s="84" customFormat="1" ht="105.75" customHeight="1" x14ac:dyDescent="0.25">
      <c r="A5" s="230"/>
      <c r="B5" s="230"/>
      <c r="C5" s="230"/>
      <c r="D5" s="230"/>
      <c r="E5" s="230"/>
      <c r="F5" s="95" t="s">
        <v>137</v>
      </c>
      <c r="G5" s="95" t="s">
        <v>119</v>
      </c>
      <c r="H5" s="230"/>
      <c r="I5" s="230"/>
      <c r="J5" s="230"/>
      <c r="K5" s="230"/>
    </row>
    <row r="6" spans="1:11" s="125" customFormat="1" ht="67.5" customHeight="1" x14ac:dyDescent="0.25">
      <c r="A6" s="234" t="s">
        <v>222</v>
      </c>
      <c r="B6" s="236"/>
      <c r="C6" s="236"/>
      <c r="D6" s="236"/>
      <c r="E6" s="236"/>
      <c r="F6" s="236"/>
      <c r="G6" s="236"/>
      <c r="H6" s="236"/>
      <c r="I6" s="236"/>
      <c r="J6" s="236"/>
      <c r="K6" s="235"/>
    </row>
    <row r="7" spans="1:11" ht="19.5" customHeight="1" x14ac:dyDescent="0.25">
      <c r="A7" s="97" t="s">
        <v>138</v>
      </c>
      <c r="B7" s="98" t="s">
        <v>139</v>
      </c>
      <c r="C7" s="93"/>
      <c r="D7" s="94"/>
      <c r="E7" s="94"/>
      <c r="F7" s="91"/>
      <c r="G7" s="91"/>
      <c r="H7" s="91"/>
      <c r="I7" s="91"/>
      <c r="J7" s="91"/>
      <c r="K7" s="91"/>
    </row>
    <row r="8" spans="1:11" ht="19.5" customHeight="1" x14ac:dyDescent="0.25">
      <c r="A8" s="97"/>
      <c r="B8" s="98"/>
      <c r="C8" s="93"/>
      <c r="D8" s="94"/>
      <c r="E8" s="94"/>
      <c r="F8" s="91"/>
      <c r="G8" s="91"/>
      <c r="H8" s="91"/>
      <c r="I8" s="91"/>
      <c r="J8" s="91"/>
      <c r="K8" s="91"/>
    </row>
    <row r="9" spans="1:11" ht="19.5" customHeight="1" x14ac:dyDescent="0.25">
      <c r="A9" s="97"/>
      <c r="B9" s="98"/>
      <c r="C9" s="93"/>
      <c r="D9" s="94"/>
      <c r="E9" s="94"/>
      <c r="F9" s="91"/>
      <c r="G9" s="91"/>
      <c r="H9" s="91"/>
      <c r="I9" s="91"/>
      <c r="J9" s="91"/>
      <c r="K9" s="91"/>
    </row>
    <row r="10" spans="1:11" ht="19.5" customHeight="1" x14ac:dyDescent="0.25">
      <c r="A10" s="97" t="s">
        <v>140</v>
      </c>
      <c r="B10" s="98" t="s">
        <v>141</v>
      </c>
      <c r="C10" s="93"/>
      <c r="D10" s="94"/>
      <c r="E10" s="94"/>
      <c r="F10" s="91"/>
      <c r="G10" s="91"/>
      <c r="H10" s="91"/>
      <c r="I10" s="91"/>
      <c r="J10" s="91"/>
      <c r="K10" s="91"/>
    </row>
    <row r="11" spans="1:11" ht="19.5" customHeight="1" x14ac:dyDescent="0.25">
      <c r="A11" s="97"/>
      <c r="B11" s="98"/>
      <c r="C11" s="93"/>
      <c r="D11" s="94"/>
      <c r="E11" s="94"/>
      <c r="F11" s="91"/>
      <c r="G11" s="91"/>
      <c r="H11" s="91"/>
      <c r="I11" s="91"/>
      <c r="J11" s="91"/>
      <c r="K11" s="91"/>
    </row>
    <row r="12" spans="1:11" ht="19.5" customHeight="1" x14ac:dyDescent="0.25">
      <c r="A12" s="97"/>
      <c r="B12" s="98"/>
      <c r="C12" s="93"/>
      <c r="D12" s="94"/>
      <c r="E12" s="94"/>
      <c r="F12" s="91"/>
      <c r="G12" s="91"/>
      <c r="H12" s="91"/>
      <c r="I12" s="91"/>
      <c r="J12" s="91"/>
      <c r="K12" s="91"/>
    </row>
    <row r="13" spans="1:11" ht="19.5" customHeight="1" x14ac:dyDescent="0.25">
      <c r="A13" s="97" t="s">
        <v>142</v>
      </c>
      <c r="B13" s="98" t="s">
        <v>143</v>
      </c>
      <c r="C13" s="93"/>
      <c r="D13" s="94"/>
      <c r="E13" s="94"/>
      <c r="F13" s="91"/>
      <c r="G13" s="91"/>
      <c r="H13" s="91"/>
      <c r="I13" s="91"/>
      <c r="J13" s="91"/>
      <c r="K13" s="91"/>
    </row>
    <row r="14" spans="1:11" ht="19.5" customHeight="1" x14ac:dyDescent="0.25">
      <c r="A14" s="97"/>
      <c r="B14" s="98"/>
      <c r="C14" s="93"/>
      <c r="D14" s="94"/>
      <c r="E14" s="94"/>
      <c r="F14" s="91"/>
      <c r="G14" s="91"/>
      <c r="H14" s="91"/>
      <c r="I14" s="91"/>
      <c r="J14" s="91"/>
      <c r="K14" s="91"/>
    </row>
    <row r="15" spans="1:11" ht="19.5" customHeight="1" x14ac:dyDescent="0.25">
      <c r="A15" s="97"/>
      <c r="B15" s="98"/>
      <c r="C15" s="93"/>
      <c r="D15" s="94"/>
      <c r="E15" s="94"/>
      <c r="F15" s="91"/>
      <c r="G15" s="91"/>
      <c r="H15" s="91"/>
      <c r="I15" s="91"/>
      <c r="J15" s="91"/>
      <c r="K15" s="91"/>
    </row>
    <row r="16" spans="1:11" ht="30" customHeight="1" x14ac:dyDescent="0.25">
      <c r="A16" s="97" t="s">
        <v>144</v>
      </c>
      <c r="B16" s="98" t="s">
        <v>145</v>
      </c>
      <c r="C16" s="93"/>
      <c r="D16" s="94"/>
      <c r="E16" s="94"/>
      <c r="F16" s="91"/>
      <c r="G16" s="91"/>
      <c r="H16" s="91"/>
      <c r="I16" s="91"/>
      <c r="J16" s="91"/>
      <c r="K16" s="91"/>
    </row>
    <row r="17" spans="1:11" ht="19.5" customHeight="1" x14ac:dyDescent="0.25">
      <c r="A17" s="97"/>
      <c r="B17" s="98"/>
      <c r="C17" s="93"/>
      <c r="D17" s="94"/>
      <c r="E17" s="94"/>
      <c r="F17" s="91"/>
      <c r="G17" s="91"/>
      <c r="H17" s="91"/>
      <c r="I17" s="91"/>
      <c r="J17" s="91"/>
      <c r="K17" s="91"/>
    </row>
    <row r="18" spans="1:11" ht="19.5" customHeight="1" x14ac:dyDescent="0.25">
      <c r="A18" s="97"/>
      <c r="B18" s="98"/>
      <c r="C18" s="93"/>
      <c r="D18" s="94"/>
      <c r="E18" s="94"/>
      <c r="F18" s="91"/>
      <c r="G18" s="91"/>
      <c r="H18" s="91"/>
      <c r="I18" s="91"/>
      <c r="J18" s="91"/>
      <c r="K18" s="91"/>
    </row>
    <row r="19" spans="1:11" ht="19.5" customHeight="1" x14ac:dyDescent="0.25">
      <c r="A19" s="97" t="s">
        <v>146</v>
      </c>
      <c r="B19" s="98" t="s">
        <v>147</v>
      </c>
      <c r="C19" s="93"/>
      <c r="D19" s="94"/>
      <c r="E19" s="94"/>
      <c r="F19" s="91"/>
      <c r="G19" s="91"/>
      <c r="H19" s="91"/>
      <c r="I19" s="91"/>
      <c r="J19" s="91"/>
      <c r="K19" s="91"/>
    </row>
    <row r="20" spans="1:11" ht="19.5" customHeight="1" x14ac:dyDescent="0.25">
      <c r="A20" s="97"/>
      <c r="B20" s="98"/>
      <c r="C20" s="93"/>
      <c r="D20" s="94"/>
      <c r="E20" s="94"/>
      <c r="F20" s="91"/>
      <c r="G20" s="91"/>
      <c r="H20" s="91"/>
      <c r="I20" s="91"/>
      <c r="J20" s="91"/>
      <c r="K20" s="91"/>
    </row>
    <row r="21" spans="1:11" ht="19.5" customHeight="1" x14ac:dyDescent="0.25">
      <c r="A21" s="97"/>
      <c r="B21" s="98"/>
      <c r="C21" s="93"/>
      <c r="D21" s="94"/>
      <c r="E21" s="94"/>
      <c r="F21" s="91"/>
      <c r="G21" s="91"/>
      <c r="H21" s="91"/>
      <c r="I21" s="91"/>
      <c r="J21" s="91"/>
      <c r="K21" s="91"/>
    </row>
    <row r="22" spans="1:11" ht="19.5" customHeight="1" x14ac:dyDescent="0.25">
      <c r="A22" s="97" t="s">
        <v>148</v>
      </c>
      <c r="B22" s="98" t="s">
        <v>149</v>
      </c>
      <c r="C22" s="93"/>
      <c r="D22" s="94"/>
      <c r="E22" s="94"/>
      <c r="F22" s="91"/>
      <c r="G22" s="91"/>
      <c r="H22" s="91"/>
      <c r="I22" s="91"/>
      <c r="J22" s="91"/>
      <c r="K22" s="91"/>
    </row>
    <row r="23" spans="1:11" ht="19.5" customHeight="1" x14ac:dyDescent="0.25">
      <c r="A23" s="90"/>
      <c r="B23" s="98"/>
      <c r="C23" s="93"/>
      <c r="D23" s="94"/>
      <c r="E23" s="94"/>
      <c r="F23" s="91"/>
      <c r="G23" s="91"/>
      <c r="H23" s="91"/>
      <c r="I23" s="91"/>
      <c r="J23" s="91"/>
      <c r="K23" s="91"/>
    </row>
    <row r="24" spans="1:11" ht="19.5" customHeight="1" x14ac:dyDescent="0.25">
      <c r="A24" s="90"/>
      <c r="B24" s="93"/>
      <c r="C24" s="93"/>
      <c r="D24" s="92"/>
      <c r="E24" s="92"/>
      <c r="F24" s="91"/>
      <c r="G24" s="91"/>
      <c r="H24" s="91"/>
      <c r="I24" s="91"/>
      <c r="J24" s="91"/>
      <c r="K24" s="91"/>
    </row>
  </sheetData>
  <mergeCells count="13">
    <mergeCell ref="A6:K6"/>
    <mergeCell ref="J4:J5"/>
    <mergeCell ref="K4:K5"/>
    <mergeCell ref="H1:K1"/>
    <mergeCell ref="A2:K2"/>
    <mergeCell ref="A4:A5"/>
    <mergeCell ref="B4:B5"/>
    <mergeCell ref="C4:C5"/>
    <mergeCell ref="D4:D5"/>
    <mergeCell ref="E4:E5"/>
    <mergeCell ref="F4:G4"/>
    <mergeCell ref="H4:H5"/>
    <mergeCell ref="I4:I5"/>
  </mergeCells>
  <pageMargins left="0.19685039370078741" right="0.19685039370078741" top="0.39370078740157483" bottom="0.19685039370078741" header="0.19685039370078741" footer="0.19685039370078741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5"/>
  <sheetViews>
    <sheetView workbookViewId="0">
      <selection activeCell="F9" sqref="F9"/>
    </sheetView>
  </sheetViews>
  <sheetFormatPr defaultRowHeight="15" x14ac:dyDescent="0.25"/>
  <cols>
    <col min="1" max="1" width="9.140625" style="47"/>
    <col min="2" max="2" width="18.140625" style="47" customWidth="1"/>
    <col min="3" max="3" width="34.140625" style="47" customWidth="1"/>
    <col min="4" max="4" width="22.85546875" style="47" customWidth="1"/>
    <col min="5" max="6" width="25.5703125" style="47" customWidth="1"/>
    <col min="7" max="16384" width="9.140625" style="47"/>
  </cols>
  <sheetData>
    <row r="1" spans="1:18" ht="77.25" customHeight="1" x14ac:dyDescent="0.25">
      <c r="E1" s="157" t="s">
        <v>150</v>
      </c>
      <c r="F1" s="158"/>
    </row>
    <row r="3" spans="1:18" ht="48" customHeight="1" x14ac:dyDescent="0.25">
      <c r="A3" s="237" t="s">
        <v>151</v>
      </c>
      <c r="B3" s="237"/>
      <c r="C3" s="237"/>
      <c r="D3" s="237"/>
      <c r="E3" s="237"/>
      <c r="F3" s="237"/>
      <c r="G3" s="99"/>
      <c r="H3" s="99"/>
      <c r="I3" s="99"/>
    </row>
    <row r="5" spans="1:18" ht="28.5" x14ac:dyDescent="0.25">
      <c r="A5" s="97" t="s">
        <v>14</v>
      </c>
      <c r="B5" s="97" t="s">
        <v>152</v>
      </c>
      <c r="C5" s="97" t="s">
        <v>153</v>
      </c>
      <c r="D5" s="97" t="s">
        <v>154</v>
      </c>
      <c r="E5" s="97" t="s">
        <v>155</v>
      </c>
      <c r="F5" s="97" t="s">
        <v>156</v>
      </c>
      <c r="G5" s="83"/>
      <c r="H5" s="83"/>
      <c r="I5" s="83"/>
      <c r="J5" s="100"/>
      <c r="K5" s="100"/>
      <c r="L5" s="100"/>
      <c r="M5" s="100"/>
      <c r="N5" s="100"/>
      <c r="O5" s="100"/>
      <c r="P5" s="100"/>
      <c r="Q5" s="100"/>
      <c r="R5" s="100"/>
    </row>
    <row r="6" spans="1:18" x14ac:dyDescent="0.25">
      <c r="A6" s="101"/>
      <c r="B6" s="101"/>
      <c r="C6" s="101"/>
      <c r="D6" s="87"/>
      <c r="E6" s="87"/>
      <c r="F6" s="87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</row>
    <row r="7" spans="1:18" x14ac:dyDescent="0.25">
      <c r="A7" s="101"/>
      <c r="B7" s="101"/>
      <c r="C7" s="101"/>
      <c r="D7" s="87"/>
      <c r="E7" s="87"/>
      <c r="F7" s="87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</row>
    <row r="8" spans="1:18" x14ac:dyDescent="0.25">
      <c r="A8" s="101"/>
      <c r="B8" s="101"/>
      <c r="C8" s="101"/>
      <c r="D8" s="87"/>
      <c r="E8" s="87"/>
      <c r="F8" s="87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</row>
    <row r="9" spans="1:18" x14ac:dyDescent="0.25">
      <c r="A9" s="101"/>
      <c r="B9" s="101"/>
      <c r="C9" s="101"/>
      <c r="D9" s="87"/>
      <c r="E9" s="87"/>
      <c r="F9" s="87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spans="1:18" x14ac:dyDescent="0.25">
      <c r="A10" s="101"/>
      <c r="B10" s="101"/>
      <c r="C10" s="101"/>
      <c r="D10" s="87"/>
      <c r="E10" s="87"/>
      <c r="F10" s="87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spans="1:18" x14ac:dyDescent="0.25">
      <c r="A11" s="101"/>
      <c r="B11" s="101"/>
      <c r="C11" s="101"/>
      <c r="D11" s="87"/>
      <c r="E11" s="87"/>
      <c r="F11" s="87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spans="1:18" x14ac:dyDescent="0.25">
      <c r="A12" s="101"/>
      <c r="B12" s="101"/>
      <c r="C12" s="101"/>
      <c r="D12" s="87"/>
      <c r="E12" s="87"/>
      <c r="F12" s="87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spans="1:18" x14ac:dyDescent="0.25">
      <c r="A13" s="101"/>
      <c r="B13" s="101"/>
      <c r="C13" s="101"/>
      <c r="D13" s="87"/>
      <c r="E13" s="87"/>
      <c r="F13" s="87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spans="1:18" x14ac:dyDescent="0.25">
      <c r="A14" s="101"/>
      <c r="B14" s="101"/>
      <c r="C14" s="101"/>
      <c r="D14" s="87"/>
      <c r="E14" s="87"/>
      <c r="F14" s="87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spans="1:18" x14ac:dyDescent="0.25"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spans="1:18" x14ac:dyDescent="0.25"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spans="4:18" x14ac:dyDescent="0.25"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spans="4:18" x14ac:dyDescent="0.25"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spans="4:18" x14ac:dyDescent="0.25"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  <row r="20" spans="4:18" x14ac:dyDescent="0.25"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</row>
    <row r="21" spans="4:18" x14ac:dyDescent="0.25"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</row>
    <row r="22" spans="4:18" x14ac:dyDescent="0.25"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</row>
    <row r="23" spans="4:18" x14ac:dyDescent="0.25"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</row>
    <row r="24" spans="4:18" x14ac:dyDescent="0.25"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</row>
    <row r="25" spans="4:18" x14ac:dyDescent="0.25"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</row>
  </sheetData>
  <mergeCells count="2">
    <mergeCell ref="E1:F1"/>
    <mergeCell ref="A3:F3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11</vt:i4>
      </vt:variant>
    </vt:vector>
  </HeadingPairs>
  <TitlesOfParts>
    <vt:vector size="27" baseType="lpstr">
      <vt:lpstr>1-илова</vt:lpstr>
      <vt:lpstr>2-илова</vt:lpstr>
      <vt:lpstr>3-илова</vt:lpstr>
      <vt:lpstr>4-илова </vt:lpstr>
      <vt:lpstr>5-илова</vt:lpstr>
      <vt:lpstr>6-илова </vt:lpstr>
      <vt:lpstr>7-илова</vt:lpstr>
      <vt:lpstr>8-илова </vt:lpstr>
      <vt:lpstr>9 илова</vt:lpstr>
      <vt:lpstr>10 илова </vt:lpstr>
      <vt:lpstr>11 илова</vt:lpstr>
      <vt:lpstr>12 илова</vt:lpstr>
      <vt:lpstr>13 илова</vt:lpstr>
      <vt:lpstr>14-илова </vt:lpstr>
      <vt:lpstr>15-илова</vt:lpstr>
      <vt:lpstr>ГТК</vt:lpstr>
      <vt:lpstr>'4-илова '!Заголовки_для_печати</vt:lpstr>
      <vt:lpstr>'5-илова'!Заголовки_для_печати</vt:lpstr>
      <vt:lpstr>'6-илова '!Заголовки_для_печати</vt:lpstr>
      <vt:lpstr>'10 илова '!Область_печати</vt:lpstr>
      <vt:lpstr>'15-илова'!Область_печати</vt:lpstr>
      <vt:lpstr>'2-илова'!Область_печати</vt:lpstr>
      <vt:lpstr>'3-илова'!Область_печати</vt:lpstr>
      <vt:lpstr>'4-илова '!Область_печати</vt:lpstr>
      <vt:lpstr>'5-илова'!Область_печати</vt:lpstr>
      <vt:lpstr>'6-илова '!Область_печати</vt:lpstr>
      <vt:lpstr>'8-илова 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Admin</cp:lastModifiedBy>
  <cp:lastPrinted>2023-04-25T09:31:01Z</cp:lastPrinted>
  <dcterms:created xsi:type="dcterms:W3CDTF">2020-01-15T07:42:43Z</dcterms:created>
  <dcterms:modified xsi:type="dcterms:W3CDTF">2023-07-25T13:28:37Z</dcterms:modified>
</cp:coreProperties>
</file>