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unnat Urinov\Downloads\Telegram Desktop\"/>
    </mc:Choice>
  </mc:AlternateContent>
  <xr:revisionPtr revIDLastSave="0" documentId="13_ncr:1_{8F41005E-848C-4966-9EED-E34999537F7D}" xr6:coauthVersionLast="45" xr6:coauthVersionMax="45" xr10:uidLastSave="{00000000-0000-0000-0000-000000000000}"/>
  <bookViews>
    <workbookView xWindow="-120" yWindow="-120" windowWidth="29040" windowHeight="15840" tabRatio="790" activeTab="14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'!$A$4:$T$15</definedName>
    <definedName name="_xlnm._FilterDatabase" localSheetId="4" hidden="1">'5-илова'!$A$6:$L$126</definedName>
    <definedName name="_xlnm._FilterDatabase" localSheetId="5" hidden="1">'6-илова '!$A$5:$M$10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'2-илова'!$A$1:$J$14</definedName>
    <definedName name="_xlnm.Print_Area" localSheetId="2">'3-илова'!$A$1:$F$26</definedName>
    <definedName name="_xlnm.Print_Area" localSheetId="3">'4-илова '!$A$1:$L$17</definedName>
    <definedName name="_xlnm.Print_Area" localSheetId="4">'5-илова'!$A$1:$L$276</definedName>
    <definedName name="_xlnm.Print_Area" localSheetId="5">'6-илова '!$A$1:$H$12</definedName>
    <definedName name="_xlnm.Print_Area" localSheetId="7">'8-илова '!$A$1:$K$24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5" i="7" l="1"/>
  <c r="L266" i="7"/>
  <c r="L267" i="7"/>
  <c r="L268" i="7"/>
  <c r="L269" i="7"/>
  <c r="L270" i="7"/>
  <c r="L271" i="7"/>
  <c r="L272" i="7"/>
  <c r="L273" i="7"/>
  <c r="L274" i="7"/>
  <c r="L256" i="7"/>
  <c r="L257" i="7"/>
  <c r="L258" i="7"/>
  <c r="L259" i="7"/>
  <c r="L260" i="7"/>
  <c r="L261" i="7"/>
  <c r="L262" i="7"/>
  <c r="L263" i="7"/>
  <c r="L264" i="7"/>
  <c r="L249" i="7"/>
  <c r="L250" i="7"/>
  <c r="L251" i="7"/>
  <c r="L252" i="7"/>
  <c r="L253" i="7"/>
  <c r="L254" i="7"/>
  <c r="L255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166" i="7" l="1"/>
  <c r="L165" i="7"/>
  <c r="L164" i="7"/>
  <c r="L163" i="7"/>
  <c r="L162" i="7"/>
  <c r="L171" i="7"/>
  <c r="L170" i="7"/>
  <c r="L169" i="7"/>
  <c r="L168" i="7"/>
  <c r="L167" i="7"/>
  <c r="L176" i="7"/>
  <c r="L175" i="7"/>
  <c r="L174" i="7"/>
  <c r="L173" i="7"/>
  <c r="L172" i="7"/>
  <c r="L181" i="7"/>
  <c r="L180" i="7"/>
  <c r="L179" i="7"/>
  <c r="L178" i="7"/>
  <c r="L177" i="7"/>
  <c r="L186" i="7"/>
  <c r="L185" i="7"/>
  <c r="L184" i="7"/>
  <c r="L183" i="7"/>
  <c r="L182" i="7"/>
  <c r="L191" i="7"/>
  <c r="L190" i="7"/>
  <c r="L189" i="7"/>
  <c r="L188" i="7"/>
  <c r="L187" i="7"/>
  <c r="L196" i="7"/>
  <c r="L195" i="7"/>
  <c r="L194" i="7"/>
  <c r="L193" i="7"/>
  <c r="L192" i="7"/>
  <c r="L201" i="7"/>
  <c r="L200" i="7"/>
  <c r="L199" i="7"/>
  <c r="L198" i="7"/>
  <c r="L197" i="7"/>
  <c r="L206" i="7"/>
  <c r="L205" i="7"/>
  <c r="L204" i="7"/>
  <c r="L203" i="7"/>
  <c r="L202" i="7"/>
  <c r="L211" i="7"/>
  <c r="L210" i="7"/>
  <c r="L209" i="7"/>
  <c r="L208" i="7"/>
  <c r="L207" i="7"/>
  <c r="L216" i="7"/>
  <c r="L215" i="7"/>
  <c r="L214" i="7"/>
  <c r="L213" i="7"/>
  <c r="L212" i="7"/>
  <c r="L221" i="7"/>
  <c r="L220" i="7"/>
  <c r="L219" i="7"/>
  <c r="L218" i="7"/>
  <c r="L217" i="7"/>
  <c r="L226" i="7"/>
  <c r="L225" i="7"/>
  <c r="L224" i="7"/>
  <c r="L223" i="7"/>
  <c r="L222" i="7"/>
  <c r="L231" i="7"/>
  <c r="L230" i="7"/>
  <c r="L229" i="7"/>
  <c r="L228" i="7"/>
  <c r="L227" i="7"/>
  <c r="L233" i="7"/>
  <c r="L232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82" i="7"/>
  <c r="L29" i="7" l="1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3" i="7"/>
  <c r="L84" i="7"/>
  <c r="L85" i="7"/>
  <c r="L86" i="7"/>
  <c r="L87" i="7"/>
  <c r="L28" i="7"/>
  <c r="L160" i="7" l="1"/>
  <c r="L126" i="7"/>
  <c r="L125" i="7"/>
  <c r="L124" i="7"/>
  <c r="L123" i="7"/>
  <c r="L122" i="7"/>
  <c r="L121" i="7"/>
  <c r="L120" i="7"/>
  <c r="L119" i="7"/>
  <c r="L118" i="7"/>
  <c r="L117" i="7"/>
  <c r="L27" i="7"/>
  <c r="L26" i="7"/>
  <c r="L25" i="7"/>
  <c r="L24" i="7"/>
  <c r="L23" i="7"/>
  <c r="L22" i="7"/>
  <c r="L21" i="7"/>
  <c r="L20" i="7"/>
  <c r="L19" i="7"/>
  <c r="L17" i="7"/>
  <c r="L16" i="7"/>
  <c r="L15" i="7"/>
  <c r="L14" i="7"/>
  <c r="L8" i="7"/>
  <c r="L9" i="7"/>
  <c r="L10" i="7"/>
  <c r="L11" i="7"/>
  <c r="L12" i="7"/>
  <c r="L13" i="7"/>
  <c r="L18" i="7"/>
  <c r="F12" i="9" l="1"/>
  <c r="C13" i="9"/>
  <c r="L159" i="7" l="1"/>
  <c r="L7" i="7" l="1"/>
  <c r="L15" i="4" l="1"/>
  <c r="E21" i="9"/>
  <c r="F21" i="9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8" i="25" l="1"/>
  <c r="A9" i="25" s="1"/>
  <c r="A10" i="25" s="1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3" i="9" l="1"/>
  <c r="D21" i="9" l="1"/>
  <c r="A11" i="1" l="1"/>
  <c r="C12" i="9"/>
  <c r="G21" i="9"/>
  <c r="C21" i="9" l="1"/>
  <c r="L161" i="7"/>
</calcChain>
</file>

<file path=xl/sharedStrings.xml><?xml version="1.0" encoding="utf-8"?>
<sst xmlns="http://schemas.openxmlformats.org/spreadsheetml/2006/main" count="2229" uniqueCount="789">
  <si>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</si>
  <si>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</si>
  <si>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</si>
  <si>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</si>
  <si>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</si>
  <si>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</si>
  <si>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</si>
  <si>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</si>
  <si>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</si>
  <si>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</si>
  <si>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</si>
  <si>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</si>
  <si>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</si>
  <si>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</si>
  <si>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</si>
  <si>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</si>
  <si>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</si>
  <si>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</si>
  <si>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</si>
  <si>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</si>
  <si>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</si>
  <si>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</si>
  <si>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</si>
  <si>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</si>
  <si>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</si>
  <si>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</si>
  <si>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</si>
  <si>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</si>
  <si>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...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</si>
  <si>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</si>
  <si>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</si>
  <si>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</si>
  <si>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</si>
  <si>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</si>
  <si>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</si>
  <si>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</si>
  <si>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</si>
  <si>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4-чорак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</si>
  <si>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</si>
  <si>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</si>
  <si>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</si>
  <si>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</si>
  <si>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</si>
  <si>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</si>
  <si>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</si>
  <si>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</si>
  <si>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</si>
  <si>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</si>
  <si>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</si>
  <si>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</si>
  <si>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</si>
  <si>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</si>
  <si>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</si>
  <si>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</si>
  <si>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</si>
  <si>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</si>
  <si>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</si>
  <si>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</si>
  <si>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</si>
  <si>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</si>
  <si>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</si>
  <si>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</si>
  <si>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</si>
  <si>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</si>
  <si>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</si>
  <si>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</si>
  <si>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</si>
  <si>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</si>
  <si>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</si>
  <si>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</si>
  <si>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</si>
  <si>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</si>
  <si>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</si>
  <si>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</si>
  <si>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</si>
  <si>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</si>
  <si>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</si>
  <si>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</si>
  <si>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</si>
  <si>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</si>
  <si>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</si>
  <si>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</si>
  <si>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</si>
  <si>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</si>
  <si>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</si>
  <si>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</si>
  <si>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</si>
  <si>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</si>
  <si>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</si>
  <si>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</si>
  <si>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</si>
  <si>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</si>
  <si>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</si>
  <si>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</si>
  <si>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</si>
  <si>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</si>
  <si>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</si>
  <si>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</si>
  <si>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</si>
  <si>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</si>
  <si>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</si>
  <si>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</si>
  <si>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</si>
  <si>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</si>
  <si>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</si>
  <si>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</si>
  <si>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</si>
  <si>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Бюджетдан ташқари маблағлар</t>
  </si>
  <si>
    <t>ПҚ-3953 27.09.2018й.</t>
  </si>
  <si>
    <t>Ўзбекистон Республикасининг Давлат бюджети</t>
  </si>
  <si>
    <t>Электрон дўкон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</si>
  <si>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</si>
  <si>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</si>
  <si>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</si>
  <si>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</si>
  <si>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</si>
  <si>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</si>
  <si>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</si>
  <si>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</si>
  <si>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</si>
  <si>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</si>
  <si>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</si>
  <si>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</si>
  <si>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</si>
  <si>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</si>
  <si>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</si>
  <si>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</si>
  <si>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</si>
  <si>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</si>
  <si>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</si>
  <si>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</si>
  <si>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</si>
  <si>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</si>
  <si>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</si>
  <si>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</si>
  <si>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</si>
  <si>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</si>
  <si>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</si>
  <si>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</si>
  <si>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</si>
  <si>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</si>
  <si>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</si>
  <si>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</si>
  <si>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</si>
  <si>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</si>
  <si>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</si>
  <si>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</si>
  <si>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</si>
  <si>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</si>
  <si>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</si>
  <si>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</si>
  <si>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</si>
  <si>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</si>
  <si>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</si>
  <si>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</si>
  <si>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</si>
  <si>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</si>
  <si>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</si>
  <si>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</si>
  <si>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</si>
  <si>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</si>
  <si>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</si>
  <si>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</si>
  <si>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</si>
  <si>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</si>
  <si>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</si>
  <si>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</si>
  <si>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</si>
  <si>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</si>
  <si>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</si>
  <si>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</si>
  <si>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</si>
  <si>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</si>
  <si>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</si>
  <si>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</si>
  <si>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</si>
  <si>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</si>
  <si>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Ягона етказиб берувчи</t>
  </si>
  <si>
    <t>литр</t>
  </si>
  <si>
    <t>Доривор ўсимликларни етиштириш ва қайта ишлаш илмий-ишлаб чиқариш маркази</t>
  </si>
  <si>
    <t>(минг сўм)</t>
  </si>
  <si>
    <t>(сўмда)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</si>
  <si>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</si>
  <si>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Услуга оказание охранных услуг на договорной основе юридическим лицам</t>
  </si>
  <si>
    <t>хизмат</t>
  </si>
  <si>
    <t>кВт</t>
  </si>
  <si>
    <t>Бензин</t>
  </si>
  <si>
    <t>Ўрмон хўжалиги давлат қўмитаси томонидан 2022 йил 9 ойликда Ўзбекистон Республикасининг Давлат бюджетидан молиялаштириладиган ижтимоий ва ишлаб чиқариш
инфратузилмасини ривожлантириш дастурлари мавжуд йўқ</t>
  </si>
  <si>
    <t>Услуга телефонной связи</t>
  </si>
  <si>
    <t>Услуга по передаче электроэнергии</t>
  </si>
  <si>
    <t>Услуга по предоставлению канала доступа к виртуальным частным cетям (VPN)</t>
  </si>
  <si>
    <t>Услуга по технической поддержке информационных технологий</t>
  </si>
  <si>
    <t>Услуга специальной почтовой связи</t>
  </si>
  <si>
    <t>Папка</t>
  </si>
  <si>
    <t>Скоросшиватель</t>
  </si>
  <si>
    <t>Ручка канцелярская</t>
  </si>
  <si>
    <t>Деловой журнал</t>
  </si>
  <si>
    <t>Услуга кабельного телевидения</t>
  </si>
  <si>
    <t>Ўрмон хўжалиги агентлиги</t>
  </si>
  <si>
    <t>ДАВЛАТ ИНДИКАТОРЛАРИ БЎЙИЧА</t>
  </si>
  <si>
    <t>"Ўрмонлойиха" лойихалаш иниститути</t>
  </si>
  <si>
    <t xml:space="preserve"> Услуга по подготовке лесоустроительных проектов</t>
  </si>
  <si>
    <t xml:space="preserve"> Услуга по созданию полезащитных лесных насаждений</t>
  </si>
  <si>
    <t>Скрепки металлические</t>
  </si>
  <si>
    <t xml:space="preserve"> 2024 йилда 
Ўрмон хўжалиги агентлигининг бюджетдан ажратилган маблағларнинг чегараланган миқдорининг ўз тасарруфидаги бюджет ташкилотлари кесимида тақсимоти тўғрисида </t>
  </si>
  <si>
    <t>Ўрмон хўжалиги агентлигида капитал қўйилмалар ҳисобидан амалга оширилаётган лойиҳалар мавжуд эмас</t>
  </si>
  <si>
    <t>241100342642588, 9</t>
  </si>
  <si>
    <t>Тошкент Давлат Аграр Универстети</t>
  </si>
  <si>
    <t>AQTOBE MCHJ</t>
  </si>
  <si>
    <t>241110082457728 / 2123871</t>
  </si>
  <si>
    <t>241110082457723 / 2123876</t>
  </si>
  <si>
    <t>Скоба сшивающая</t>
  </si>
  <si>
    <t>241110082457743 / 2123888</t>
  </si>
  <si>
    <t>ЧП QUVONCH VA PARVOZ</t>
  </si>
  <si>
    <t>Электрочайники бытовые</t>
  </si>
  <si>
    <t>DEBIT-KREDIT MCHJ</t>
  </si>
  <si>
    <t>241110082450472 / 2117403</t>
  </si>
  <si>
    <t>ООО JAUMKANS PAPER</t>
  </si>
  <si>
    <t>241110082450474 / 2117361</t>
  </si>
  <si>
    <t>упак</t>
  </si>
  <si>
    <t>ZARKENT KAMRONBEK MARKET MCHJ</t>
  </si>
  <si>
    <t>241110082450429 / 2117282</t>
  </si>
  <si>
    <t>Термопоты бытовые</t>
  </si>
  <si>
    <t>ЖШЖ BAYSHUBAR-TAHIATASH</t>
  </si>
  <si>
    <t>241110082442197 / 2110566</t>
  </si>
  <si>
    <t xml:space="preserve"> Клей</t>
  </si>
  <si>
    <t>BEKABAD HOLDINGМЧЖ</t>
  </si>
  <si>
    <t>241110082442192 / 2110562</t>
  </si>
  <si>
    <t>241110082405480 / 2079298</t>
  </si>
  <si>
    <t>OK ZAYNABXON SAVDO FAYZ</t>
  </si>
  <si>
    <t>241110082405475 / 2079297</t>
  </si>
  <si>
    <t>MAX KANSELAR MCHJ</t>
  </si>
  <si>
    <t>241110082405488 / 2079304</t>
  </si>
  <si>
    <t>241110082405457 /  2079280</t>
  </si>
  <si>
    <t>DAVLAT AXBOROT TIZIMLARINI YARATISH VA QOLLAB QUVATLASH BOYICHA YAGONA INTEGR-</t>
  </si>
  <si>
    <t>241100102546275 / 3/72-hrm-2024</t>
  </si>
  <si>
    <t xml:space="preserve"> Услуга по проектированию и разработке информационных технологий для прикладных задач и тестированию программного обеспечения</t>
  </si>
  <si>
    <t>O`ZR MILLIY GVARDIYASI QO`RIQLASH BB TOSH VIL QO`RIQLASH BOSHQARMASI</t>
  </si>
  <si>
    <t>241100102537609 / 172</t>
  </si>
  <si>
    <t>UNICON-SOFT МЧЖ</t>
  </si>
  <si>
    <t xml:space="preserve">241100102505130 / 580-2024/IJRO </t>
  </si>
  <si>
    <t>O`ZTEMIRYO`LYO`LOVCHI АЖ</t>
  </si>
  <si>
    <t>241100102464018 / JPD 4122-3008</t>
  </si>
  <si>
    <t xml:space="preserve"> Услуга по продаже билетов на железнодорожный транспорт</t>
  </si>
  <si>
    <t>MUSAFFO OBI HAYOT МЧЖ</t>
  </si>
  <si>
    <t>241100102463284 / 32965</t>
  </si>
  <si>
    <t xml:space="preserve"> Услуга водоснабжения</t>
  </si>
  <si>
    <t xml:space="preserve"> Услуга канализации</t>
  </si>
  <si>
    <t xml:space="preserve"> м^3</t>
  </si>
  <si>
    <t>241100422440403 / 348</t>
  </si>
  <si>
    <t>UNG PETRO МЧЖ</t>
  </si>
  <si>
    <t>O`ZBEKTELEKOM АЖ</t>
  </si>
  <si>
    <t>241100242604120 / CPIO-2423/VPN</t>
  </si>
  <si>
    <t>Uzdigital TV МЧЖ</t>
  </si>
  <si>
    <t>241100242604224 / 24K-27</t>
  </si>
  <si>
    <t>UZPOST AJ</t>
  </si>
  <si>
    <t>241100102604214 / 10</t>
  </si>
  <si>
    <t>Республика махсус алока богламаси ДУК</t>
  </si>
  <si>
    <t>241100242604217 / 443</t>
  </si>
  <si>
    <t>ГУП O`RMONTEXNOSERVIS</t>
  </si>
  <si>
    <t>241100292630932 / 2024/1</t>
  </si>
  <si>
    <t>Услуга по аренде прямого провода</t>
  </si>
  <si>
    <t>241100242638966 / 71-24/РР</t>
  </si>
  <si>
    <t>241100342642620 / 9</t>
  </si>
  <si>
    <t>O`ZBEK MILLIY AKADEMIK DRAMA TEATRI</t>
  </si>
  <si>
    <t xml:space="preserve"> Услуга по продаже билетов на концерты, спектакли, спортивные соревнования и иные зрелищные мероприятия</t>
  </si>
  <si>
    <t>ДСК ЯТИАМ ЭРИ калитларни руйхатга олиш маркази</t>
  </si>
  <si>
    <t>241100392671022 /  188</t>
  </si>
  <si>
    <t>241100102671244 /  136/2024-3</t>
  </si>
  <si>
    <t xml:space="preserve"> Услуга по приобретению лицензии на программное обеспечение</t>
  </si>
  <si>
    <t>Услуга по приобретению лицензии на программное обеспечение</t>
  </si>
  <si>
    <t>241100102671429 / 135/2024-3</t>
  </si>
  <si>
    <t>241100102635679, 2/2024и</t>
  </si>
  <si>
    <t>241100102635492, 1/2024 й</t>
  </si>
  <si>
    <t>241100102635842, 3/2024 и</t>
  </si>
  <si>
    <t xml:space="preserve"> 202_ йил _ ойликда       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</si>
  <si>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"DAVLAT AXBOROT TIZIMLARINI YARATISH VA QOLLAB QUVATLASH BOYICHA YAGONA INTEGR-"-20208000904198204001-00445</t>
  </si>
  <si>
    <t>204118319</t>
  </si>
  <si>
    <t xml:space="preserve"> Услуга по абонентской плате</t>
  </si>
  <si>
    <t>"O`ZBEKTELEKOM" АЖ-20210000504074838073-00401</t>
  </si>
  <si>
    <t>203366731</t>
  </si>
  <si>
    <t>Республика махсус алока богламаси ДУК-20210000200155276007-00401</t>
  </si>
  <si>
    <t>201440547</t>
  </si>
  <si>
    <t>Услуга по размещению в информационно-коммуникационной сети Интернет (услуги веб-хостинга)</t>
  </si>
  <si>
    <t>Электрон хукумат лойихаларини бошыариш маркази-23402000300100001010-00014</t>
  </si>
  <si>
    <t>207322159</t>
  </si>
  <si>
    <t>Услуга организации курсов по обучению и повышению квалификации по делопроизводству на узбекском языке</t>
  </si>
  <si>
    <t>Давлат тилида иш юритиш асосларини укитиш ва малака ошириш маркази-20210000905257238001-00973</t>
  </si>
  <si>
    <t>307387233</t>
  </si>
  <si>
    <t>Услуга по подключению к интернету</t>
  </si>
  <si>
    <t>ONE-NET-20208000105332871001-00401</t>
  </si>
  <si>
    <t>308120160</t>
  </si>
  <si>
    <t>YTT JABBORBERGANOV HASAN SHUHRAT O?G?LI-20218000305720678001-00850</t>
  </si>
  <si>
    <t>52702047230068</t>
  </si>
  <si>
    <t>Циркуляционный насос</t>
  </si>
  <si>
    <t>YASMINA HALOL GROUP MCHJ-20208000305706423001-00491</t>
  </si>
  <si>
    <t>310855101</t>
  </si>
  <si>
    <t>Источник бесперебойного питания</t>
  </si>
  <si>
    <t>RUTOB BARAKA MCHJ-20208000705704415001-01067</t>
  </si>
  <si>
    <t>310836472</t>
  </si>
  <si>
    <t>Программное обеспечение в сфере информационных технологий</t>
  </si>
  <si>
    <t>IP OOO NOVENTIQ-20214000404361008001-00974</t>
  </si>
  <si>
    <t>205257991</t>
  </si>
  <si>
    <t>"O`ZBEKTELEKOM" АЖ-20210000704074838066-00401</t>
  </si>
  <si>
    <t>Услуга по абонентской плате</t>
  </si>
  <si>
    <t>"UNICON-SOFT" МЧЖ-20208000800809354003-01018</t>
  </si>
  <si>
    <t>305109680</t>
  </si>
  <si>
    <t>Услуга по повышению профессиональной квалификации</t>
  </si>
  <si>
    <t>"MANAVIYAT TARGIBOTCHISI"-23402000300100001010-00014</t>
  </si>
  <si>
    <t>302828304</t>
  </si>
  <si>
    <t>Моноблок</t>
  </si>
  <si>
    <t>Сooperation</t>
  </si>
  <si>
    <t>OOO "Orgsell"-20208000904846825001-01176</t>
  </si>
  <si>
    <t>301595121</t>
  </si>
  <si>
    <t>дона</t>
  </si>
  <si>
    <t>Одноплатный компьютер</t>
  </si>
  <si>
    <t>Энергия тепловая, отпущенная котельными</t>
  </si>
  <si>
    <t>Тошкент Давлат Аграр Универстети-23402000300100001010-00014</t>
  </si>
  <si>
    <t>201678867</t>
  </si>
  <si>
    <t>Гкалл</t>
  </si>
  <si>
    <t>Грабли</t>
  </si>
  <si>
    <t>SAVDO BIZNES DIYORBEK MCHJ-20208000905105998001-00122</t>
  </si>
  <si>
    <t>306606119</t>
  </si>
  <si>
    <t>Лопата</t>
  </si>
  <si>
    <t>ООО XIDIRALI OTA FAYZ-20208000901013877001-00973</t>
  </si>
  <si>
    <t>306011377</t>
  </si>
  <si>
    <t>Пила электрическая</t>
  </si>
  <si>
    <t>YTT KENJAYEV KAMOLIDDIN NIZOMIDDIN O?G?LI-20218000605705866001-00491</t>
  </si>
  <si>
    <t>30408966450021</t>
  </si>
  <si>
    <t>Газонокосилка</t>
  </si>
  <si>
    <t>YTT QUTUMOV DASTON ISLOMBOY O?G?LI-20218000907004146001-01183</t>
  </si>
  <si>
    <t>30112987150038</t>
  </si>
  <si>
    <t>Ноутбук</t>
  </si>
  <si>
    <t>"Орзу-Хавас сервис" МЧЖ-20208000900643929001-00089</t>
  </si>
  <si>
    <t>304144102</t>
  </si>
  <si>
    <t>Кабель силовой с алюминиевой жилой на напряжение до 1 кВ</t>
  </si>
  <si>
    <t>PROM-TRADE MCHJ-20208000705110053001-01121</t>
  </si>
  <si>
    <t>306629065</t>
  </si>
  <si>
    <t>ГУП "O`RMONTEXNOSERVIS"-23402000300100001010-00014</t>
  </si>
  <si>
    <t>305638965</t>
  </si>
  <si>
    <t>Клей плиточный</t>
  </si>
  <si>
    <t>YTT XURSANOV TURSUNMUROD BAXODIR O?G?LI-20218000807039416001-01028</t>
  </si>
  <si>
    <t>30805966460023</t>
  </si>
  <si>
    <t>Плитка керамическая</t>
  </si>
  <si>
    <t>SURXON SANOAT TRADE MCHJ-20208000407032004001-00491</t>
  </si>
  <si>
    <t>311210856</t>
  </si>
  <si>
    <t>OOO SAMO TECHNO-20208000605277888001-01046</t>
  </si>
  <si>
    <t>307722583</t>
  </si>
  <si>
    <t xml:space="preserve"> Портландцемент с минеральными добавками</t>
  </si>
  <si>
    <t>YTT BOBOQULOV MUHAMMADAMIN SIDIQ O?G?LI-20218000705695046001-00446</t>
  </si>
  <si>
    <t>52509046180121</t>
  </si>
  <si>
    <t>кг</t>
  </si>
  <si>
    <t>Услуга по разработке технического задания по созданию сайта</t>
  </si>
  <si>
    <t>O`ZR MILLIY GVARDIYASI QO`RIQLASH BB TOSH VIL QO`RIQLASH BOSHQARMASI-21596000900189870001-00025</t>
  </si>
  <si>
    <t>200524244</t>
  </si>
  <si>
    <t>ой</t>
  </si>
  <si>
    <t>Модемы</t>
  </si>
  <si>
    <t>FENIX ZIYOKOR MCHJ-20208000905523808001-00440</t>
  </si>
  <si>
    <t>309527222</t>
  </si>
  <si>
    <t>Услуги по зарядке транспортных средств с электродвигателями</t>
  </si>
  <si>
    <t>TOK BOR MAS`ULIYATI CHEKLANGAN JAMIYAT-20208000705334133001-01071</t>
  </si>
  <si>
    <t>308130853</t>
  </si>
  <si>
    <t>Шины пневматические для легкового автомобиля</t>
  </si>
  <si>
    <t>ЯТТ УМАРОВ БОТИР БАХОДИРОВИЧ-20218000404660212001-01125</t>
  </si>
  <si>
    <t>31110840211264</t>
  </si>
  <si>
    <t>Телевизор</t>
  </si>
  <si>
    <t>ART GREEN TRADE XK-20208000600968389001-00440</t>
  </si>
  <si>
    <t>305984212</t>
  </si>
  <si>
    <t>Сервиз</t>
  </si>
  <si>
    <t>UNIVERSAL TEXNO SIASH MCHJ-20208000405697051001-01098</t>
  </si>
  <si>
    <t>310799124</t>
  </si>
  <si>
    <t>Ложка</t>
  </si>
  <si>
    <t>ИП С.М.Муллажонов-20218000805594569001-00433</t>
  </si>
  <si>
    <t>31004986610071</t>
  </si>
  <si>
    <t>Вилка</t>
  </si>
  <si>
    <t>SAM ZARSHED MCHJ-20208000901023505001-00491</t>
  </si>
  <si>
    <t>306150521</t>
  </si>
  <si>
    <t xml:space="preserve"> Программный продукт</t>
  </si>
  <si>
    <t>OOO "Datagaze"-20208000905135272001-00444</t>
  </si>
  <si>
    <t>306806178</t>
  </si>
  <si>
    <t>Сейф</t>
  </si>
  <si>
    <t>ООО GOLD-KEYS-20208000705276800001-00973</t>
  </si>
  <si>
    <t>307698258</t>
  </si>
  <si>
    <t>Устранение неполадок транспортных средств</t>
  </si>
  <si>
    <t>ABDUFAZO TRADE-20208000805444877001-01046</t>
  </si>
  <si>
    <t>308921059</t>
  </si>
  <si>
    <t>Установка, переустановка и заправка кондиционера</t>
  </si>
  <si>
    <t>ООО KANS TEX DELUX-20208000805282355001-00408</t>
  </si>
  <si>
    <t>307753624</t>
  </si>
  <si>
    <t xml:space="preserve"> Бензин АИ 95</t>
  </si>
  <si>
    <t xml:space="preserve"> Бензин АИ 92</t>
  </si>
  <si>
    <t>"UNG PETRO" МЧЖ-20208000604735172003-00450</t>
  </si>
  <si>
    <t>300970850</t>
  </si>
  <si>
    <t>Фоторамка</t>
  </si>
  <si>
    <t>LEADER ENERJY SERVIS MCHJ-20208000905695844001-01168</t>
  </si>
  <si>
    <t>310784032</t>
  </si>
  <si>
    <t>Пожарный багор</t>
  </si>
  <si>
    <t>ООО Киличбек Метал-20208000204819014001-01089</t>
  </si>
  <si>
    <t>301420473</t>
  </si>
  <si>
    <t>Лом</t>
  </si>
  <si>
    <t>Ведро пожарное конусное</t>
  </si>
  <si>
    <t>"Ёнортош Афсона савдо Ривожи" х/ф-20208000504502869001-01037</t>
  </si>
  <si>
    <t>206515511</t>
  </si>
  <si>
    <t>Топор</t>
  </si>
  <si>
    <t>Бочка</t>
  </si>
  <si>
    <t>MCHJ MX ADMIRAL-20208000405419313001-01131</t>
  </si>
  <si>
    <t>308718855</t>
  </si>
  <si>
    <t xml:space="preserve"> Услуга по техническому обслуживанию, сопровождению программного обеспечения</t>
  </si>
  <si>
    <t>"AXBOROT TEX VA AXB RESURSLARINI RIVOJLANTIRISH MARKAZI" DUK-20208000805153843002-00401</t>
  </si>
  <si>
    <t>306901947</t>
  </si>
  <si>
    <t>Услуга сотовой связи по SMS информированию</t>
  </si>
  <si>
    <t>ЧП BEST INTERNET SOLUTION-20208000900840441001-00981</t>
  </si>
  <si>
    <t>305292385</t>
  </si>
  <si>
    <t>Услуга по монтажу электрических установок</t>
  </si>
  <si>
    <t>ЧП "OMEGA ENGINEERING GROUP"-20208000900301133001-00974</t>
  </si>
  <si>
    <t>302914545</t>
  </si>
  <si>
    <t>Услуга по продаже билетов на концерты, спектакли, спортивные соревнования и иные зрелищные мероприятия</t>
  </si>
  <si>
    <t>Узбекиский Государственный Музыкальный театр им.Мукуми-23402000300100001010-00014</t>
  </si>
  <si>
    <t>200794559</t>
  </si>
  <si>
    <t>OOO "Wind Rose"-20208000300679510001-01071</t>
  </si>
  <si>
    <t>304321784</t>
  </si>
  <si>
    <t>Подарочная корзина</t>
  </si>
  <si>
    <t>Дизайн-принт МЧЖ УИЧК-20208000904264262001-00440</t>
  </si>
  <si>
    <t>204447012</t>
  </si>
  <si>
    <t>Полиграфические услуги</t>
  </si>
  <si>
    <t>ООО ИД "TABRIKLAR DUNYOSI"-20208000204337797001-00491</t>
  </si>
  <si>
    <t>205101933</t>
  </si>
  <si>
    <t>Услуга операторов связи в сфере проводных телекоммуникаций</t>
  </si>
  <si>
    <t>UNIVERSAL MOBILE SYSTEMS МЧЖ-20214000300381984001-00401</t>
  </si>
  <si>
    <t>303020732</t>
  </si>
  <si>
    <t>Государсвенный театр музыкальной комедии (оперетты) Узбекистана-23402000300100001010-00014</t>
  </si>
  <si>
    <t>200794352</t>
  </si>
  <si>
    <t>Бланки форм учетной и отчетной документации</t>
  </si>
  <si>
    <t>YTT YEVZMAN OLEG ALEKSANDROVICH-20218000404827596002-00491</t>
  </si>
  <si>
    <t>33007640270013</t>
  </si>
  <si>
    <t>Сувенирный макет</t>
  </si>
  <si>
    <t>ООО Ijtimoiy Rivojlantirish-20208000205068256001-01069</t>
  </si>
  <si>
    <t>306368257</t>
  </si>
  <si>
    <t>Республика Еш томошабинлар театр-23402000300100001010-00014</t>
  </si>
  <si>
    <t>201448733</t>
  </si>
  <si>
    <t>Услугa по монтажу и пусконаладочным работам системы видеонаблюдения</t>
  </si>
  <si>
    <t>OOO "PLUMB LINE"-20208000004332737001-00446</t>
  </si>
  <si>
    <t>205012940</t>
  </si>
  <si>
    <t>"O`ZBEKTELEKOM" АЖ-20210000104074838076-00401</t>
  </si>
  <si>
    <t>Бензин АИ95</t>
  </si>
  <si>
    <t>Бензин АИ80</t>
  </si>
  <si>
    <t>241100102451197 / 73-П</t>
  </si>
  <si>
    <t>241100242450979 / 1916863978</t>
  </si>
  <si>
    <t>241100242455854 / 1912334079</t>
  </si>
  <si>
    <t>241100242581143 / 1140611</t>
  </si>
  <si>
    <t>241100242581160 / 55/К-115</t>
  </si>
  <si>
    <t>241100022581116 / 30/2024</t>
  </si>
  <si>
    <t>ЎРҚ-684 
71-модда</t>
  </si>
  <si>
    <t>241100022581116 / 30/2024-сонли шартномага 
1-сонли К-К</t>
  </si>
  <si>
    <t>241100102718132 / 164/2024-Tosh</t>
  </si>
  <si>
    <t>нафар</t>
  </si>
  <si>
    <t>241100242449374 / ON-205/2024</t>
  </si>
  <si>
    <t>241110082553481 / 2194312</t>
  </si>
  <si>
    <t>241110082551034 / 2192287</t>
  </si>
  <si>
    <t>241110082551003 / 2192263</t>
  </si>
  <si>
    <t>241110082550995 / 2192254</t>
  </si>
  <si>
    <t>241100242450979 / 1916863978-сонли шартномага 1-сонли К-К</t>
  </si>
  <si>
    <t>241100242581160 / 55/К-115-сонли шартномага
 1-сонли К-К</t>
  </si>
  <si>
    <t>241100102747736 / 26830-2024/IJRO</t>
  </si>
  <si>
    <t>241100242581143 / 1140611-сонли шартномага 
1-сонли К-К</t>
  </si>
  <si>
    <t xml:space="preserve">241100102451197 / 73-П-сонли шартномага 
1-сонли К-К </t>
  </si>
  <si>
    <t>241100102795393 / 
QX/2024-3</t>
  </si>
  <si>
    <t>24311008018633 / B1006464</t>
  </si>
  <si>
    <t>24311008018640 / B1006463</t>
  </si>
  <si>
    <t>241100342807981 / 17</t>
  </si>
  <si>
    <t>24311008018637 / B1006918</t>
  </si>
  <si>
    <t>241110082604485 / 2232598</t>
  </si>
  <si>
    <t>241110082604451 / 2232436</t>
  </si>
  <si>
    <t>241110082604420 / 2232416</t>
  </si>
  <si>
    <t>241110082604382 / 2232380</t>
  </si>
  <si>
    <t>24311008021863 / B1008754</t>
  </si>
  <si>
    <t>241110082650800 / 2261725</t>
  </si>
  <si>
    <t>241100292863007 / 2024/2</t>
  </si>
  <si>
    <t>м</t>
  </si>
  <si>
    <t>241100342642588 / 9-сонли шартномага 1-сонли К-К</t>
  </si>
  <si>
    <t>241110082664399 / 2270279</t>
  </si>
  <si>
    <t>мешок</t>
  </si>
  <si>
    <t>241110082664387 / 2270185</t>
  </si>
  <si>
    <t>м2</t>
  </si>
  <si>
    <t>24311008024543/ B1010569</t>
  </si>
  <si>
    <t>241110082664373 / 2281831</t>
  </si>
  <si>
    <t>241100292964836 / 2024/3</t>
  </si>
  <si>
    <t xml:space="preserve">241100102537609 / № 1 Д/С </t>
  </si>
  <si>
    <t>241110082768253 / 2343295</t>
  </si>
  <si>
    <t>241110082770655 / 2346971</t>
  </si>
  <si>
    <t xml:space="preserve">241110082774226 /2348980 </t>
  </si>
  <si>
    <t>24311008034779 / B1017552</t>
  </si>
  <si>
    <t>241110082777090 / 2351393</t>
  </si>
  <si>
    <t>241110082777072 / 2351389</t>
  </si>
  <si>
    <t>241110082777065 / 2351376</t>
  </si>
  <si>
    <t>241110082777040 / 2351362</t>
  </si>
  <si>
    <t>241110082776920 / 2351246</t>
  </si>
  <si>
    <t>24311008035134 / B1017765</t>
  </si>
  <si>
    <t>241110082791064 / 2362871</t>
  </si>
  <si>
    <t>241110082791052 / 2362863</t>
  </si>
  <si>
    <t>241110082781504/ 2355365</t>
  </si>
  <si>
    <t>241110082804428 / 2374749</t>
  </si>
  <si>
    <t>241110082812336 / 2381402</t>
  </si>
  <si>
    <t>241100423030246 / 1260</t>
  </si>
  <si>
    <t>241110082827322 / 2394140</t>
  </si>
  <si>
    <t>241110082827249 / 2394093</t>
  </si>
  <si>
    <t>241110082827231 / 2394079</t>
  </si>
  <si>
    <t>241110082827212 / 2394054</t>
  </si>
  <si>
    <t>241110082827196 / 2394042</t>
  </si>
  <si>
    <t>241110082827153 / 2394015</t>
  </si>
  <si>
    <t>241110082525336 / 2176519</t>
  </si>
  <si>
    <t>241110082582887 / 2223533</t>
  </si>
  <si>
    <t>241110082582890 / 2223531</t>
  </si>
  <si>
    <t>241100452790853 / 33</t>
  </si>
  <si>
    <t>241100142806491 / 20</t>
  </si>
  <si>
    <t>241100392797179 / 107</t>
  </si>
  <si>
    <t>241100392851669 / 58/П</t>
  </si>
  <si>
    <t>241100772863587 / 87</t>
  </si>
  <si>
    <t>241110082639934 / 2252663</t>
  </si>
  <si>
    <t>241100242876491 / 170102443867</t>
  </si>
  <si>
    <t>241100392930494 / 53</t>
  </si>
  <si>
    <t>241110082754479 / 2332354</t>
  </si>
  <si>
    <t>241110082757332 / 2334658</t>
  </si>
  <si>
    <t>241100392985297 / 49</t>
  </si>
  <si>
    <t>241110082804570 / 2374883</t>
  </si>
  <si>
    <t>241100243030270 / 1938188186</t>
  </si>
  <si>
    <t>241100423050934 / 1261</t>
  </si>
  <si>
    <t>Услуга по подготовке лесоустроительных проектов</t>
  </si>
  <si>
    <t>241100652856506 / 53/2024</t>
  </si>
  <si>
    <t xml:space="preserve">241100652856506  / 53/2024-сонли шартномага 1-сонли кушимча келишув </t>
  </si>
  <si>
    <t>Услуга по проведению экспертизы проектно-сметной документации</t>
  </si>
  <si>
    <t>241100102992787 / 3723182296</t>
  </si>
  <si>
    <t xml:space="preserve">ГУП "Экспертиза градо строительной документаций" при Минестрестве стройтельство </t>
  </si>
  <si>
    <t xml:space="preserve">241100652856533 / 64/2024 </t>
  </si>
  <si>
    <t>241100102999808 / 342211530</t>
  </si>
  <si>
    <t>241100652856538 / 47/2024</t>
  </si>
  <si>
    <t>241100652856538 / 47/2024-сонли шартномага 1-сонли кушимча келишув</t>
  </si>
  <si>
    <t>241100102992480 / 1925166046</t>
  </si>
  <si>
    <t>241100652856586 / 63/2024</t>
  </si>
  <si>
    <t>241100102992731 / 2189401289</t>
  </si>
  <si>
    <t>241100652856586 / 63/2024-сонли шартномага 1-сонли кушимча келишув</t>
  </si>
  <si>
    <t>241100652856598 / 54/2024</t>
  </si>
  <si>
    <t>241100102992828 / 3312432933</t>
  </si>
  <si>
    <t>241100652856598 / 54/2024-сонли шартномага 1-сонли кушимча келишув</t>
  </si>
  <si>
    <t>241100652856591 / 66/2024</t>
  </si>
  <si>
    <t>241100102977894 / 1489364333</t>
  </si>
  <si>
    <t>241100652856591 / 66/2024-сонли шартномага 1-сонли кушимча келишув</t>
  </si>
  <si>
    <t xml:space="preserve">241100652856550 / 48/2024 </t>
  </si>
  <si>
    <t>241100102999831 / 1383101081</t>
  </si>
  <si>
    <t>241100652880043 / 49/2024</t>
  </si>
  <si>
    <t>241100102992693 / 1381899592</t>
  </si>
  <si>
    <t>241100652880043 / 49/2024-сонли шартномага 1-сонли кушимча келишув</t>
  </si>
  <si>
    <t>241100652856570 / 58/2024</t>
  </si>
  <si>
    <t>241100102992940 / 2847973475</t>
  </si>
  <si>
    <t>241100652856570 / 58/2024-сонли шартномага 1-сонли кушимча келишув</t>
  </si>
  <si>
    <t>241100652856563 / 60/2024</t>
  </si>
  <si>
    <t>241100102999781 / 2652163865</t>
  </si>
  <si>
    <t>241100652856563 /  60/2024-сонли шартномага 1-сонли кушимча келишув</t>
  </si>
  <si>
    <t>241100652856536 / 56/2024</t>
  </si>
  <si>
    <t xml:space="preserve">241100652856536 / 56/2024 сонли шартномага 1-сонли кушимча келишув </t>
  </si>
  <si>
    <t>241100102992895 / 619105512</t>
  </si>
  <si>
    <t>241100652859328 / 57/2024</t>
  </si>
  <si>
    <t xml:space="preserve">241100652859328 / 57/2024-сонли шартномага 1-сонли кушимча келишув </t>
  </si>
  <si>
    <t>241100102992943 / 1761071107</t>
  </si>
  <si>
    <t>241100652856585 / 52/2024</t>
  </si>
  <si>
    <t>241100102992645 / 3818576375</t>
  </si>
  <si>
    <t>241100652856585 / 52/2024-сонли шартномага 1-сонли кушимча келишув</t>
  </si>
  <si>
    <t>241100652856505 / 61/2024</t>
  </si>
  <si>
    <t>241100102992237 / 3972301050</t>
  </si>
  <si>
    <t>241100652856505 / 61/2024-сонли шартномага 1-сонли кушимча келишув</t>
  </si>
  <si>
    <t>241100652856502 / 62/2024</t>
  </si>
  <si>
    <t>241100102992569 / 149076365</t>
  </si>
  <si>
    <t>241100652856502 / 62/2024-сонли шартномага 1-сонли кушимча келишув</t>
  </si>
  <si>
    <t>241100652856559 / 65/2024</t>
  </si>
  <si>
    <t>241100102992393 / 1273889701</t>
  </si>
  <si>
    <t xml:space="preserve">241100652856559 / 65/2024-сонли шартномага 1-сонли кушимча келишув </t>
  </si>
  <si>
    <t>241100652856576 / 59/2024</t>
  </si>
  <si>
    <t>241100102997385 / 3178683535</t>
  </si>
  <si>
    <t xml:space="preserve">241100652856576 / 59/2024-сонли шартномага 1-сонли кушимча келишув </t>
  </si>
  <si>
    <t>241100652856535 /  55/2024</t>
  </si>
  <si>
    <t>241100102992853 / 2608086596</t>
  </si>
  <si>
    <t>241100652856535 / 55/2024-сонли шартномага 1-сонли кушимча келишув</t>
  </si>
  <si>
    <t>241100652785958 / 3</t>
  </si>
  <si>
    <t>Коракул Давлат Урмон хужалиги</t>
  </si>
  <si>
    <t>Хукумат қарорларига асосан</t>
  </si>
  <si>
    <t>Колгансир давлат урмон ов хужалиги</t>
  </si>
  <si>
    <t>241100652806620 / 1</t>
  </si>
  <si>
    <t>G`allaorol iqtisoslashgan davlat o`rmon xo`jaligi</t>
  </si>
  <si>
    <t>Шахрисабз ихтисослаштирилган давлат урмон хужалиги</t>
  </si>
  <si>
    <t>241100652806710 / 2</t>
  </si>
  <si>
    <t>241100652806755 / 4</t>
  </si>
  <si>
    <t>241100652806779 / 38/2024</t>
  </si>
  <si>
    <t>Каракул ихтисослаштирилган давлат урмон хужалиги.</t>
  </si>
  <si>
    <t>241100652823775 / 5</t>
  </si>
  <si>
    <t>Коровулбозор урмон хужалиги</t>
  </si>
  <si>
    <t>241100652825310 / 6</t>
  </si>
  <si>
    <t xml:space="preserve">241100012852543 / 71/2024 </t>
  </si>
  <si>
    <t xml:space="preserve">241100012852553 / 72/2024 </t>
  </si>
  <si>
    <t>241100012852560 / 73/2024</t>
  </si>
  <si>
    <t xml:space="preserve">241100012852572 / 74/2024 </t>
  </si>
  <si>
    <t>241100012852600 / 76/2024</t>
  </si>
  <si>
    <t xml:space="preserve">241100012852609 / 78/2024 </t>
  </si>
  <si>
    <t>241100012852603 / 77/2024</t>
  </si>
  <si>
    <t>241100012852624 / 79/2024</t>
  </si>
  <si>
    <t xml:space="preserve">241100012852627 / 80/2024 </t>
  </si>
  <si>
    <t>241100012852634 / 81/2024</t>
  </si>
  <si>
    <t xml:space="preserve">241100012852652 / 83/2024 </t>
  </si>
  <si>
    <t>241100012852583 / 75/2024</t>
  </si>
  <si>
    <t>Услуга по созданию полезащитных лесных насаждений</t>
  </si>
  <si>
    <t>Пискент тажриба участкаси</t>
  </si>
  <si>
    <t>241100652873071 / 7</t>
  </si>
  <si>
    <t xml:space="preserve"> 2024 йил 3-чоракда  
Ўрмон хўжалиги агентлигида капитал қўйилмалар ҳисобидан амалга оширилаётган лойиҳаларнинг ижроси тўғрисидаги
МАЪЛУМОТЛАР</t>
  </si>
  <si>
    <t xml:space="preserve"> 2024 йил 3-чоракда
Ўрмон хўжалиги агентлиги томонидан ўтказилган танловлар (тендерлар) ва амалга оширилган давлат харидлари тўғрисидаги
МАЪЛУМОТЛАР</t>
  </si>
  <si>
    <r>
      <t xml:space="preserve"> 2024 йил 3-чоракда  
Ўрмон хўжалиги агентлиги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</si>
  <si>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 2024 йил 3-чоракда 
Ўрмон хўжалиги агентлиги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</si>
  <si>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r>
      <t xml:space="preserve"> 2024 йил 3 чоракда Ўрмон хўжалиги агентлиги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</si>
  <si>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2024 йил 3-чоракда
Ўрмон хўжалиги агентлиги Давлат мақсадли жамғармалардан ажратилган субсидиялар, кредитлар ҳамда тижорат банкларига жойлаштирилган депозитлар тўғрисидаги</t>
  </si>
  <si>
    <r>
      <t>Ўрмон хўжалиги агентлиги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Январ ва сентябрь ойлари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2024 йил *
</t>
    </r>
  </si>
  <si>
    <t>Ўрмон хўжалиги агентлиги томонидан 2024 йил 3-чоракда қурилиш, реконструкция қилиш ва таъмирлаш ишлари бўйича танловлар (тендерлар) ўтказилмади</t>
  </si>
  <si>
    <t xml:space="preserve"> Бочка пластмассовая</t>
  </si>
  <si>
    <t xml:space="preserve"> Огнетушитель</t>
  </si>
  <si>
    <t xml:space="preserve"> Услуга по страхованию гражданской ответственности владельцев автотранспортных средств</t>
  </si>
  <si>
    <t xml:space="preserve"> Кондиционер бытовой</t>
  </si>
  <si>
    <t>Услуга по проектированию и разработке информационных технологий для прикладных задач и тестированию программного обеспечения</t>
  </si>
  <si>
    <t xml:space="preserve"> Устранение неполадок транспортных средств</t>
  </si>
  <si>
    <t xml:space="preserve"> Автоматика для ворот</t>
  </si>
  <si>
    <t xml:space="preserve"> Кабели HDMI</t>
  </si>
  <si>
    <t xml:space="preserve"> Услуга по обслуживанию серверного оборудования</t>
  </si>
  <si>
    <t xml:space="preserve"> Услуга по сервисному обслуживанию компьютерного и офисного оборудования</t>
  </si>
  <si>
    <t xml:space="preserve"> Авиабилет</t>
  </si>
  <si>
    <t>Услуга по капитальному ремонту оборудования</t>
  </si>
  <si>
    <t>Опрыскиватель сельскохозяйственный</t>
  </si>
  <si>
    <t xml:space="preserve"> Коллекция `Минеральные удобрения`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</si>
  <si>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</si>
  <si>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 xml:space="preserve"> Моноблок</t>
  </si>
  <si>
    <t xml:space="preserve"> Услуга по вывозу мусора</t>
  </si>
  <si>
    <t xml:space="preserve"> Бумага форматная белая</t>
  </si>
  <si>
    <t xml:space="preserve"> Принтер</t>
  </si>
  <si>
    <t>Тўғридан-тўғри</t>
  </si>
  <si>
    <t>ЧП O DILBAR TRADE-20208000605139695001-00786</t>
  </si>
  <si>
    <t>MODERN XIZMAT MCHJ-20208000005648690001-01037</t>
  </si>
  <si>
    <t>NEO INSURANCE CORP AKSIYADORLIK JAMIYATI-20216000905651575015-00401</t>
  </si>
  <si>
    <t>ECONOMICS SHOP XUSUSIY KORXONA-20208000905052730001-01114</t>
  </si>
  <si>
    <t>"DAVLAT AXBOROT TIZIMLARINI YARATISH VA QOLLAB QUVATLASH BOYICHA YAGONA INTEGR-"-20208000904198204002-00445</t>
  </si>
  <si>
    <t>CHARTAK BIG SERVIS-20208000505594474001-01085</t>
  </si>
  <si>
    <t>YTT KUZUBAYEVA RA?NOXON NIZAMIDINOVNA-20218000407021241001-00440</t>
  </si>
  <si>
    <t>FAROVON CAPITAL INVEST MCHJ-20208000807000841001-00401</t>
  </si>
  <si>
    <t>MASTER ADMIN MCHJ-20208000105715581001-00401</t>
  </si>
  <si>
    <t>XON INTERNER PORTAL-20208000104802917001-00421</t>
  </si>
  <si>
    <t>АО "UZBEKISTAN AIRWAYS"-20210000905115307002-01071</t>
  </si>
  <si>
    <t>306838035</t>
  </si>
  <si>
    <t>310476114</t>
  </si>
  <si>
    <t>310491216</t>
  </si>
  <si>
    <t>306319292</t>
  </si>
  <si>
    <t>310071604</t>
  </si>
  <si>
    <t>42011680240013</t>
  </si>
  <si>
    <t>311068526</t>
  </si>
  <si>
    <t>310911428</t>
  </si>
  <si>
    <t>301333122</t>
  </si>
  <si>
    <t>306628114</t>
  </si>
  <si>
    <t>ООО SOFEKOM-20208000905392499001-00425</t>
  </si>
  <si>
    <t>308509102</t>
  </si>
  <si>
    <t>JIZZAX SPORT JIXOZ-20208000705588084001-00929</t>
  </si>
  <si>
    <t>309932384</t>
  </si>
  <si>
    <t>"Киберхавфсизлик маркази" ДУК-20210000900953339002-01121</t>
  </si>
  <si>
    <t>305907639</t>
  </si>
  <si>
    <t>ООО XARID N1-20208000905144476001-01125</t>
  </si>
  <si>
    <t>306870780</t>
  </si>
  <si>
    <t>TOSHKENT SHAHAR HOKIMLIGI HUZURIDAGI MAXSUSTRANS ISHLAB CHIQARISH BOSHQARMASI DA-23402000300100001010-00014</t>
  </si>
  <si>
    <t>200903001</t>
  </si>
  <si>
    <t>POWER KANS MCHJ-20208000505737236001-00491</t>
  </si>
  <si>
    <t>311028504</t>
  </si>
  <si>
    <t>SOZLA-PRO MCHJ-20208000005556509001-00491</t>
  </si>
  <si>
    <t>309777284</t>
  </si>
  <si>
    <t>пачка</t>
  </si>
  <si>
    <t>241110082865633 / 2426721</t>
  </si>
  <si>
    <t>241110082864036 / 2425251</t>
  </si>
  <si>
    <t>241100022581116 / 30/2024-сонли шартномага 2-сонли кушимча келишув</t>
  </si>
  <si>
    <t>241100373096195 / 1201/01/0020</t>
  </si>
  <si>
    <t>24311008048235 / B1026352</t>
  </si>
  <si>
    <t>241100103114717 / 3/72/1-hrm-2024</t>
  </si>
  <si>
    <t>241110082906770 / 2462564</t>
  </si>
  <si>
    <t>241110082915083 / 2469566</t>
  </si>
  <si>
    <t>241110082915078 / 2469560</t>
  </si>
  <si>
    <t>241110082950585 / 2502266</t>
  </si>
  <si>
    <t>241110082966224 / 2519495</t>
  </si>
  <si>
    <t>241110082976651 / 2528948</t>
  </si>
  <si>
    <t>241110082976624 / 2528926</t>
  </si>
  <si>
    <t>241100223216303 / 611</t>
  </si>
  <si>
    <t>241110083041963 / 2584828</t>
  </si>
  <si>
    <t>241110083043540 / 2586129</t>
  </si>
  <si>
    <t>241110083049202 / 2597102</t>
  </si>
  <si>
    <t>241100103282254 / 774-W</t>
  </si>
  <si>
    <t>241100103282145 / 775-TZ</t>
  </si>
  <si>
    <t>24311008071620 / B1041967</t>
  </si>
  <si>
    <t>241100613326443 / 028759</t>
  </si>
  <si>
    <t>м3</t>
  </si>
  <si>
    <t>241110083122621 / 2654635</t>
  </si>
  <si>
    <t>24311008075695 / B1044440</t>
  </si>
  <si>
    <t>241110083126075 / 2657327</t>
  </si>
  <si>
    <t>241110083126037 / 2657296</t>
  </si>
  <si>
    <t>241110083126020 / 2657280</t>
  </si>
  <si>
    <t>комплект</t>
  </si>
  <si>
    <t>Услуга по страхованию гражданской ответственности владельцев автотранспортных средств</t>
  </si>
  <si>
    <t>Услуга по комплексной экспертизе предпроектной, проектной и тендерной документации</t>
  </si>
  <si>
    <t>Услуга по распространению информации в печатных газетах</t>
  </si>
  <si>
    <t xml:space="preserve"> Календарь</t>
  </si>
  <si>
    <t xml:space="preserve"> Буклет</t>
  </si>
  <si>
    <t>Работы по химической защите</t>
  </si>
  <si>
    <t>Ozb res.Iqtisodiy taraqqiyot va kambagallikni qisqartirish vazirligi HLIKKEM DUK-23402000300100001010-00014</t>
  </si>
  <si>
    <t>305219838</t>
  </si>
  <si>
    <t>"Кишлок хаёти" газетаси тахририяти-20212000004000127001-00433</t>
  </si>
  <si>
    <t>202898940</t>
  </si>
  <si>
    <t>"O`ZBEK MILLIY AKADEMIK DRAMA TEATRI"-23402000300100001010-00014</t>
  </si>
  <si>
    <t>200936317</t>
  </si>
  <si>
    <t>YTT YEVZMAN OLEG ALEKSANDROVICH-20218000204827596001-00491</t>
  </si>
  <si>
    <t>Государственная инспекция по карантину растений по г.Ташкенту-23402000300100001010-00014</t>
  </si>
  <si>
    <t>201094645</t>
  </si>
  <si>
    <t>241100373096218 / 1201/01/0019</t>
  </si>
  <si>
    <t>241100293103425 / 2024/4</t>
  </si>
  <si>
    <t>241100103205162 / 50257</t>
  </si>
  <si>
    <t>241100103214283 / 50440</t>
  </si>
  <si>
    <t>241100103214253 / 50384</t>
  </si>
  <si>
    <t>241100103214065 / 50381</t>
  </si>
  <si>
    <t>241110083020346 / 2569866</t>
  </si>
  <si>
    <t>241100393298375 / 314</t>
  </si>
  <si>
    <t>241110083085688 / 2623266</t>
  </si>
  <si>
    <t>241110083085681 / 2623262</t>
  </si>
  <si>
    <t>241110083125934 / 2657214</t>
  </si>
  <si>
    <t>241110083125918 / 2657200</t>
  </si>
  <si>
    <t>241100143344781 / 20240304467</t>
  </si>
  <si>
    <t>241100103190437 / 19058</t>
  </si>
  <si>
    <t>241100103338907 / 51/2024</t>
  </si>
  <si>
    <t>241100103348964 / 4286037730</t>
  </si>
  <si>
    <t>241100103338940 / 50/2024</t>
  </si>
  <si>
    <t>Андижон давлат ўрмон хўжалиги</t>
  </si>
  <si>
    <t>241100533269916 / 15</t>
  </si>
  <si>
    <t>241100533186131 / 16</t>
  </si>
  <si>
    <t>Китоб давлат ўрмон хўжалиги</t>
  </si>
  <si>
    <t>241100533269841 / 21</t>
  </si>
  <si>
    <t>Шахрисабз ихтисослаштирилган  давлат ўрмон хўжалиги</t>
  </si>
  <si>
    <t>241100533247298 / 24</t>
  </si>
  <si>
    <t>Жомбой давлат ўрмон хўжалиги</t>
  </si>
  <si>
    <t>241100533247332 / 23</t>
  </si>
  <si>
    <t>Фарғона давлат ўрмон хўжалиги</t>
  </si>
  <si>
    <t>241100533258765 / 25</t>
  </si>
  <si>
    <t>Қўқон давлат ўрмон хўжалиги</t>
  </si>
  <si>
    <t>241100533269833 / 22</t>
  </si>
  <si>
    <t>Саксонота давлат ўрмон ишлаб чиқариш корхонаси</t>
  </si>
  <si>
    <t>241100103298598 / 2727746500</t>
  </si>
  <si>
    <t>241100533186122 / 17</t>
  </si>
  <si>
    <t>Бурчмулло давлат ўрмон хўжалиги</t>
  </si>
  <si>
    <t>Охонгарон давлат ўрмон хўжалиги</t>
  </si>
  <si>
    <t>241100293165671 / 11</t>
  </si>
  <si>
    <t>241100533169118 / 14</t>
  </si>
  <si>
    <t>241100533282062 / 26</t>
  </si>
  <si>
    <t>Нукус давлат ўрмон хўжалиги</t>
  </si>
  <si>
    <t>Олот давлат ўрмон хўжалиги</t>
  </si>
  <si>
    <t>241100293165739 / 10</t>
  </si>
  <si>
    <t>Учқудуқ давлат ўрмон хўжалиги</t>
  </si>
  <si>
    <t>241100533182291 / 19</t>
  </si>
  <si>
    <t>241100533356798 / 49</t>
  </si>
  <si>
    <t>Томди давлат ўрмон хўжалиги</t>
  </si>
  <si>
    <t>Шўртан давлат ўрмон хўжалиги</t>
  </si>
  <si>
    <t>241100293164846 / 12</t>
  </si>
  <si>
    <t>241100533186137 / 18</t>
  </si>
  <si>
    <t>Поп ихтисослаштирилган давлат ўрмон хўжалиги</t>
  </si>
  <si>
    <t>Наманган давлат ўрмон хўжалиги</t>
  </si>
  <si>
    <t>241100293165600 / 13</t>
  </si>
  <si>
    <t>241100012852603 / 77/2024-сонли шартномага 1-сонли кушимча келишув</t>
  </si>
  <si>
    <t>241100103222842 / 027540</t>
  </si>
  <si>
    <t>241100103247411 / 027536</t>
  </si>
  <si>
    <t>241100103261025 / 360302838</t>
  </si>
  <si>
    <t>241100103260998 / 2454558186</t>
  </si>
  <si>
    <t>241100103299517 / 2109299998</t>
  </si>
  <si>
    <t>241100103299398 / 241369706</t>
  </si>
  <si>
    <t>241100103299299 / 2208495690</t>
  </si>
  <si>
    <t>241100103299612 / 2909541334</t>
  </si>
  <si>
    <t>241100103327078 / 2074100657</t>
  </si>
  <si>
    <t>241100103337457 / 1252847957</t>
  </si>
  <si>
    <t>241100013356352 / 27</t>
  </si>
  <si>
    <t>SIRDARYO VILOYATI HUDUDIY YASHIL HUDUD"</t>
  </si>
  <si>
    <t>241100013356407 / 28</t>
  </si>
  <si>
    <t>241100013356462 / 29</t>
  </si>
  <si>
    <t>241100013356729 / 30</t>
  </si>
  <si>
    <t>241100013356836 / 31</t>
  </si>
  <si>
    <t>241100013359250 / 32</t>
  </si>
  <si>
    <t>241100013359306 / 33</t>
  </si>
  <si>
    <t>241100013359335 /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</si>
</sst>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0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4" fillId="0" borderId="0"/>
    <xf numFmtId="0" fontId="29" fillId="0" borderId="0"/>
  </cellStyleXfs>
  <cellXfs count="288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top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Fill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8" xfId="0" applyFont="1" applyBorder="1" applyAlignment="1">
      <alignment wrapTex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8" xfId="0" applyFont="1" applyBorder="1"/>
    <xf numFmtId="0" fontId="26" fillId="0" borderId="18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left" vertical="center"/>
    </xf>
    <xf numFmtId="164" fontId="28" fillId="0" borderId="18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8" xfId="2" applyNumberFormat="1" applyFont="1" applyFill="1" applyBorder="1" applyAlignment="1">
      <alignment horizontal="center" vertical="center" wrapText="1"/>
    </xf>
    <xf numFmtId="0" fontId="5" fillId="0" borderId="18" xfId="2" applyNumberFormat="1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top" wrapText="1"/>
    </xf>
    <xf numFmtId="3" fontId="32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center"/>
    </xf>
    <xf numFmtId="3" fontId="5" fillId="0" borderId="19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33" fillId="0" borderId="19" xfId="0" applyNumberFormat="1" applyFont="1" applyFill="1" applyBorder="1" applyAlignment="1" applyProtection="1">
      <alignment horizontal="center" vertical="center" wrapText="1"/>
    </xf>
    <xf numFmtId="0" fontId="33" fillId="0" borderId="19" xfId="0" applyNumberFormat="1" applyFont="1" applyFill="1" applyBorder="1" applyAlignment="1" applyProtection="1">
      <alignment horizontal="center" vertical="center" wrapText="1"/>
    </xf>
    <xf numFmtId="0" fontId="34" fillId="0" borderId="19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/>
    </xf>
    <xf numFmtId="3" fontId="5" fillId="3" borderId="0" xfId="0" applyNumberFormat="1" applyFont="1" applyFill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top" wrapText="1"/>
    </xf>
    <xf numFmtId="3" fontId="5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center" vertical="top" wrapText="1"/>
    </xf>
    <xf numFmtId="3" fontId="12" fillId="3" borderId="19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25" fillId="3" borderId="19" xfId="1" applyFont="1" applyFill="1" applyBorder="1" applyAlignment="1">
      <alignment horizontal="center" vertical="center" wrapText="1"/>
    </xf>
    <xf numFmtId="0" fontId="34" fillId="3" borderId="19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horizontal="center" vertical="center"/>
    </xf>
    <xf numFmtId="3" fontId="33" fillId="3" borderId="19" xfId="0" applyNumberFormat="1" applyFont="1" applyFill="1" applyBorder="1" applyAlignment="1" applyProtection="1">
      <alignment horizontal="center" vertical="center" wrapText="1"/>
    </xf>
    <xf numFmtId="3" fontId="5" fillId="3" borderId="19" xfId="0" applyNumberFormat="1" applyFont="1" applyFill="1" applyBorder="1" applyAlignment="1">
      <alignment horizontal="lef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34" fillId="3" borderId="19" xfId="0" applyNumberFormat="1" applyFont="1" applyFill="1" applyBorder="1" applyAlignment="1" applyProtection="1">
      <alignment horizontal="left" vertical="center" wrapText="1"/>
    </xf>
    <xf numFmtId="0" fontId="34" fillId="3" borderId="19" xfId="0" applyNumberFormat="1" applyFont="1" applyFill="1" applyBorder="1" applyAlignment="1" applyProtection="1">
      <alignment horizontal="center" vertical="center"/>
    </xf>
    <xf numFmtId="0" fontId="33" fillId="3" borderId="19" xfId="0" applyNumberFormat="1" applyFont="1" applyFill="1" applyBorder="1" applyAlignment="1" applyProtection="1">
      <alignment horizontal="center" vertical="center" wrapText="1"/>
    </xf>
    <xf numFmtId="3" fontId="33" fillId="3" borderId="19" xfId="0" applyNumberFormat="1" applyFont="1" applyFill="1" applyBorder="1" applyAlignment="1" applyProtection="1">
      <alignment vertical="center"/>
    </xf>
    <xf numFmtId="165" fontId="5" fillId="3" borderId="0" xfId="0" applyNumberFormat="1" applyFont="1" applyFill="1" applyAlignment="1">
      <alignment horizontal="center" vertical="top" wrapText="1"/>
    </xf>
    <xf numFmtId="0" fontId="33" fillId="3" borderId="19" xfId="0" applyNumberFormat="1" applyFont="1" applyFill="1" applyBorder="1" applyAlignment="1" applyProtection="1">
      <alignment horizontal="left" vertical="center" wrapText="1"/>
    </xf>
    <xf numFmtId="0" fontId="33" fillId="3" borderId="3" xfId="0" applyNumberFormat="1" applyFont="1" applyFill="1" applyBorder="1" applyAlignment="1" applyProtection="1">
      <alignment horizontal="left" vertical="center" wrapText="1"/>
    </xf>
    <xf numFmtId="0" fontId="2" fillId="3" borderId="19" xfId="0" applyNumberFormat="1" applyFont="1" applyFill="1" applyBorder="1" applyAlignment="1" applyProtection="1">
      <alignment horizontal="left" vertical="center" wrapText="1"/>
    </xf>
    <xf numFmtId="0" fontId="34" fillId="3" borderId="19" xfId="0" applyNumberFormat="1" applyFont="1" applyFill="1" applyBorder="1" applyAlignment="1" applyProtection="1">
      <alignment horizontal="center" vertical="center" wrapText="1"/>
    </xf>
    <xf numFmtId="0" fontId="34" fillId="3" borderId="19" xfId="0" applyNumberFormat="1" applyFont="1" applyFill="1" applyBorder="1" applyAlignment="1" applyProtection="1">
      <alignment horizontal="center" vertical="center"/>
    </xf>
    <xf numFmtId="3" fontId="5" fillId="3" borderId="3" xfId="0" applyNumberFormat="1" applyFont="1" applyFill="1" applyBorder="1" applyAlignment="1">
      <alignment horizontal="center" vertical="center" wrapText="1"/>
    </xf>
    <xf numFmtId="0" fontId="25" fillId="3" borderId="19" xfId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top" wrapText="1"/>
    </xf>
    <xf numFmtId="3" fontId="5" fillId="3" borderId="19" xfId="0" applyNumberFormat="1" applyFont="1" applyFill="1" applyBorder="1" applyAlignment="1">
      <alignment horizontal="center" vertical="center" wrapText="1"/>
    </xf>
    <xf numFmtId="3" fontId="13" fillId="3" borderId="19" xfId="0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3" fontId="33" fillId="3" borderId="19" xfId="0" applyNumberFormat="1" applyFont="1" applyFill="1" applyBorder="1" applyAlignment="1" applyProtection="1">
      <alignment horizontal="center" vertical="center"/>
    </xf>
    <xf numFmtId="0" fontId="33" fillId="3" borderId="19" xfId="0" applyNumberFormat="1" applyFont="1" applyFill="1" applyBorder="1" applyAlignment="1" applyProtection="1">
      <alignment vertical="center" wrapText="1"/>
    </xf>
    <xf numFmtId="14" fontId="34" fillId="0" borderId="19" xfId="0" applyNumberFormat="1" applyFont="1" applyFill="1" applyBorder="1" applyAlignment="1" applyProtection="1">
      <alignment horizontal="center" vertical="center"/>
    </xf>
    <xf numFmtId="0" fontId="33" fillId="3" borderId="19" xfId="0" applyNumberFormat="1" applyFont="1" applyFill="1" applyBorder="1" applyAlignment="1" applyProtection="1">
      <alignment horizontal="center" vertical="center"/>
    </xf>
    <xf numFmtId="3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left" vertical="center" wrapText="1"/>
    </xf>
    <xf numFmtId="0" fontId="25" fillId="3" borderId="0" xfId="1" applyFont="1" applyFill="1" applyBorder="1" applyAlignment="1">
      <alignment horizontal="center" vertical="center" wrapText="1"/>
    </xf>
    <xf numFmtId="0" fontId="34" fillId="3" borderId="0" xfId="0" applyNumberFormat="1" applyFont="1" applyFill="1" applyBorder="1" applyAlignment="1" applyProtection="1">
      <alignment horizontal="center" vertical="center" wrapText="1"/>
    </xf>
    <xf numFmtId="0" fontId="34" fillId="3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left" vertical="center" wrapText="1" inden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33" fillId="3" borderId="2" xfId="0" applyNumberFormat="1" applyFont="1" applyFill="1" applyBorder="1" applyAlignment="1" applyProtection="1">
      <alignment horizontal="center" vertical="center" wrapText="1"/>
    </xf>
    <xf numFmtId="0" fontId="33" fillId="3" borderId="4" xfId="0" applyNumberFormat="1" applyFont="1" applyFill="1" applyBorder="1" applyAlignment="1" applyProtection="1">
      <alignment horizontal="center" vertical="center" wrapText="1"/>
    </xf>
    <xf numFmtId="0" fontId="33" fillId="3" borderId="3" xfId="0" applyNumberFormat="1" applyFont="1" applyFill="1" applyBorder="1" applyAlignment="1" applyProtection="1">
      <alignment horizontal="center" vertical="center" wrapText="1"/>
    </xf>
    <xf numFmtId="0" fontId="34" fillId="0" borderId="2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34" fillId="3" borderId="19" xfId="0" applyNumberFormat="1" applyFont="1" applyFill="1" applyBorder="1" applyAlignment="1" applyProtection="1">
      <alignment horizontal="center" vertical="center" wrapText="1"/>
    </xf>
    <xf numFmtId="0" fontId="34" fillId="3" borderId="19" xfId="0" applyNumberFormat="1" applyFont="1" applyFill="1" applyBorder="1" applyAlignment="1" applyProtection="1">
      <alignment horizontal="center" vertical="center"/>
    </xf>
    <xf numFmtId="0" fontId="25" fillId="3" borderId="2" xfId="1" applyFont="1" applyFill="1" applyBorder="1" applyAlignment="1">
      <alignment horizontal="center" vertical="center" wrapText="1"/>
    </xf>
    <xf numFmtId="0" fontId="25" fillId="3" borderId="3" xfId="1" applyFont="1" applyFill="1" applyBorder="1" applyAlignment="1">
      <alignment horizontal="center" vertical="center" wrapText="1"/>
    </xf>
    <xf numFmtId="0" fontId="33" fillId="3" borderId="2" xfId="0" applyNumberFormat="1" applyFont="1" applyFill="1" applyBorder="1" applyAlignment="1" applyProtection="1">
      <alignment horizontal="left" vertical="center" wrapText="1"/>
    </xf>
    <xf numFmtId="0" fontId="33" fillId="3" borderId="3" xfId="0" applyNumberFormat="1" applyFont="1" applyFill="1" applyBorder="1" applyAlignment="1" applyProtection="1">
      <alignment horizontal="left" vertical="center" wrapText="1"/>
    </xf>
    <xf numFmtId="0" fontId="0" fillId="3" borderId="2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25" fillId="3" borderId="19" xfId="1" applyFont="1" applyFill="1" applyBorder="1" applyAlignment="1">
      <alignment horizontal="center" vertical="center" wrapText="1"/>
    </xf>
    <xf numFmtId="0" fontId="34" fillId="3" borderId="2" xfId="0" applyNumberFormat="1" applyFont="1" applyFill="1" applyBorder="1" applyAlignment="1" applyProtection="1">
      <alignment horizontal="center" vertical="center" wrapText="1"/>
    </xf>
    <xf numFmtId="0" fontId="34" fillId="3" borderId="3" xfId="0" applyNumberFormat="1" applyFont="1" applyFill="1" applyBorder="1" applyAlignment="1" applyProtection="1">
      <alignment horizontal="center" vertical="center" wrapText="1"/>
    </xf>
    <xf numFmtId="3" fontId="5" fillId="3" borderId="0" xfId="0" applyNumberFormat="1" applyFont="1" applyFill="1" applyAlignment="1">
      <alignment horizontal="center" vertical="top" wrapText="1"/>
    </xf>
    <xf numFmtId="3" fontId="4" fillId="3" borderId="19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vertical="center" wrapText="1"/>
    </xf>
    <xf numFmtId="3" fontId="12" fillId="3" borderId="19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left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0" fontId="0" fillId="3" borderId="19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30" fillId="0" borderId="0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Обычный_2012 йил иш режас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00B0F0"/>
    <pageSetUpPr fitToPage="1"/>
  </sheetPr>
  <dimension ref="A1:AD21"/>
  <sheetViews>
    <sheetView zoomScale="85" zoomScaleNormal="85" zoomScaleSheetLayoutView="100" workbookViewId="0">
      <selection activeCell="F12" sqref="F12"/>
    </sheetView>
  </sheetViews>
  <sheetFormatPr defaultColWidth="9.140625" defaultRowHeight="18.75" x14ac:dyDescent="0.3"/>
  <cols>
    <col min="1" max="1" width="6.7109375" style="8" customWidth="1"/>
    <col min="2" max="2" width="53.140625" style="8" customWidth="1"/>
    <col min="3" max="6" width="20.7109375" style="8" customWidth="1"/>
    <col min="7" max="7" width="32.85546875" style="8" customWidth="1"/>
    <col min="8" max="18" width="15.7109375" style="8" customWidth="1"/>
    <col min="19" max="30" width="9.140625" style="8"/>
    <col min="31" max="16384" width="9.140625" style="10"/>
  </cols>
  <sheetData>
    <row r="1" spans="1:11" ht="75" customHeight="1" x14ac:dyDescent="0.3">
      <c r="F1" s="169" t="s">
        <v>88</v>
      </c>
      <c r="G1" s="170"/>
    </row>
    <row r="2" spans="1:11" x14ac:dyDescent="0.3">
      <c r="F2" s="171"/>
      <c r="G2" s="171"/>
    </row>
    <row r="3" spans="1:11" ht="4.5" customHeight="1" x14ac:dyDescent="0.3">
      <c r="F3" s="171"/>
      <c r="G3" s="171"/>
    </row>
    <row r="4" spans="1:11" x14ac:dyDescent="0.3">
      <c r="F4" s="171"/>
      <c r="G4" s="171"/>
    </row>
    <row r="5" spans="1:11" ht="3.75" customHeight="1" x14ac:dyDescent="0.3"/>
    <row r="6" spans="1:11" ht="57.6" customHeight="1" x14ac:dyDescent="0.3">
      <c r="A6" s="174" t="s">
        <v>204</v>
      </c>
      <c r="B6" s="174"/>
      <c r="C6" s="174"/>
      <c r="D6" s="174"/>
      <c r="E6" s="174"/>
      <c r="F6" s="174"/>
      <c r="G6" s="174"/>
    </row>
    <row r="7" spans="1:11" x14ac:dyDescent="0.3">
      <c r="A7" s="175" t="s">
        <v>13</v>
      </c>
      <c r="B7" s="175"/>
      <c r="C7" s="175"/>
      <c r="D7" s="175"/>
      <c r="E7" s="175"/>
      <c r="F7" s="175"/>
      <c r="G7" s="175"/>
    </row>
    <row r="8" spans="1:11" ht="19.5" x14ac:dyDescent="0.3">
      <c r="G8" s="114" t="s">
        <v>180</v>
      </c>
    </row>
    <row r="9" spans="1:11" ht="32.450000000000003" customHeight="1" x14ac:dyDescent="0.3">
      <c r="A9" s="176" t="s">
        <v>14</v>
      </c>
      <c r="B9" s="176" t="s">
        <v>6</v>
      </c>
      <c r="C9" s="176" t="s">
        <v>0</v>
      </c>
      <c r="D9" s="176"/>
      <c r="E9" s="176"/>
      <c r="F9" s="176"/>
      <c r="G9" s="176"/>
      <c r="H9" s="11"/>
      <c r="I9" s="11"/>
      <c r="J9" s="11"/>
      <c r="K9" s="11"/>
    </row>
    <row r="10" spans="1:11" x14ac:dyDescent="0.3">
      <c r="A10" s="176"/>
      <c r="B10" s="176"/>
      <c r="C10" s="176" t="s">
        <v>5</v>
      </c>
      <c r="D10" s="176" t="s">
        <v>1</v>
      </c>
      <c r="E10" s="176"/>
      <c r="F10" s="176"/>
      <c r="G10" s="176"/>
    </row>
    <row r="11" spans="1:11" ht="112.5" x14ac:dyDescent="0.3">
      <c r="A11" s="176"/>
      <c r="B11" s="176"/>
      <c r="C11" s="176"/>
      <c r="D11" s="9" t="s">
        <v>2</v>
      </c>
      <c r="E11" s="61" t="s">
        <v>95</v>
      </c>
      <c r="F11" s="9" t="s">
        <v>3</v>
      </c>
      <c r="G11" s="9" t="s">
        <v>4</v>
      </c>
    </row>
    <row r="12" spans="1:11" ht="45" customHeight="1" x14ac:dyDescent="0.3">
      <c r="A12" s="16">
        <v>1</v>
      </c>
      <c r="B12" s="17" t="s">
        <v>198</v>
      </c>
      <c r="C12" s="29">
        <f>+D12+E12+F12+G12</f>
        <v>98014636</v>
      </c>
      <c r="D12" s="16">
        <v>3111294</v>
      </c>
      <c r="E12" s="16">
        <v>770045</v>
      </c>
      <c r="F12" s="16">
        <f>4133297+90000000</f>
        <v>94133297</v>
      </c>
      <c r="G12" s="18"/>
    </row>
    <row r="13" spans="1:11" ht="58.5" customHeight="1" x14ac:dyDescent="0.3">
      <c r="A13" s="19">
        <f>+A12+1</f>
        <v>2</v>
      </c>
      <c r="B13" s="20" t="s">
        <v>179</v>
      </c>
      <c r="C13" s="29">
        <f>+D13+E13+F13</f>
        <v>2466785</v>
      </c>
      <c r="D13" s="19">
        <v>1486029</v>
      </c>
      <c r="E13" s="19">
        <v>368242</v>
      </c>
      <c r="F13" s="19">
        <v>612514</v>
      </c>
      <c r="G13" s="21"/>
    </row>
    <row r="14" spans="1:11" ht="45" customHeight="1" x14ac:dyDescent="0.3">
      <c r="A14" s="19">
        <v>3</v>
      </c>
      <c r="B14" s="20"/>
      <c r="C14" s="29"/>
      <c r="D14" s="19"/>
      <c r="E14" s="19"/>
      <c r="F14" s="19"/>
      <c r="G14" s="21"/>
    </row>
    <row r="15" spans="1:11" ht="45" customHeight="1" x14ac:dyDescent="0.3">
      <c r="A15" s="19">
        <v>4</v>
      </c>
      <c r="B15" s="20"/>
      <c r="C15" s="29"/>
      <c r="D15" s="19"/>
      <c r="E15" s="19"/>
      <c r="F15" s="19"/>
      <c r="G15" s="21"/>
    </row>
    <row r="16" spans="1:11" ht="45" customHeight="1" x14ac:dyDescent="0.3">
      <c r="A16" s="19">
        <v>5</v>
      </c>
      <c r="B16" s="20"/>
      <c r="C16" s="29"/>
      <c r="D16" s="19"/>
      <c r="E16" s="19"/>
      <c r="F16" s="19"/>
      <c r="G16" s="19"/>
    </row>
    <row r="17" spans="1:30" ht="45" customHeight="1" x14ac:dyDescent="0.3">
      <c r="A17" s="19">
        <v>6</v>
      </c>
      <c r="B17" s="20"/>
      <c r="C17" s="29"/>
      <c r="D17" s="19"/>
      <c r="E17" s="19"/>
      <c r="F17" s="19"/>
      <c r="G17" s="21"/>
    </row>
    <row r="18" spans="1:30" ht="45" customHeight="1" x14ac:dyDescent="0.3">
      <c r="A18" s="19">
        <v>7</v>
      </c>
      <c r="B18" s="20"/>
      <c r="C18" s="29"/>
      <c r="D18" s="19"/>
      <c r="E18" s="19"/>
      <c r="F18" s="19"/>
      <c r="G18" s="21"/>
    </row>
    <row r="19" spans="1:30" ht="48.75" customHeight="1" x14ac:dyDescent="0.3">
      <c r="A19" s="19">
        <v>8</v>
      </c>
      <c r="B19" s="20"/>
      <c r="C19" s="29"/>
      <c r="D19" s="19"/>
      <c r="E19" s="19"/>
      <c r="F19" s="19"/>
      <c r="G19" s="21"/>
    </row>
    <row r="20" spans="1:30" ht="28.5" customHeight="1" x14ac:dyDescent="0.3">
      <c r="A20" s="22" t="s">
        <v>28</v>
      </c>
      <c r="B20" s="25"/>
      <c r="C20" s="30"/>
      <c r="D20" s="22"/>
      <c r="E20" s="22"/>
      <c r="F20" s="22"/>
      <c r="G20" s="23"/>
    </row>
    <row r="21" spans="1:30" s="15" customFormat="1" ht="28.5" customHeight="1" x14ac:dyDescent="0.3">
      <c r="A21" s="172" t="s">
        <v>22</v>
      </c>
      <c r="B21" s="173"/>
      <c r="C21" s="13">
        <f>SUM(C12:C20)</f>
        <v>100481421</v>
      </c>
      <c r="D21" s="13">
        <f>SUM(D12:D20)</f>
        <v>4597323</v>
      </c>
      <c r="E21" s="112">
        <f t="shared" ref="E21:G21" si="0">SUM(E12:E20)</f>
        <v>1138287</v>
      </c>
      <c r="F21" s="112">
        <f t="shared" si="0"/>
        <v>94745811</v>
      </c>
      <c r="G21" s="112">
        <f t="shared" si="0"/>
        <v>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</sheetData>
  <mergeCells count="12">
    <mergeCell ref="F1:G1"/>
    <mergeCell ref="F2:G2"/>
    <mergeCell ref="F3:G3"/>
    <mergeCell ref="F4:G4"/>
    <mergeCell ref="A21:B21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47" customWidth="1"/>
    <col min="2" max="3" width="11.5703125" style="47" bestFit="1" customWidth="1"/>
    <col min="4" max="4" width="14.42578125" style="47" customWidth="1"/>
    <col min="5" max="5" width="16" style="47" bestFit="1" customWidth="1"/>
    <col min="6" max="6" width="15.28515625" style="47" bestFit="1" customWidth="1"/>
    <col min="7" max="7" width="13.7109375" style="47" customWidth="1"/>
    <col min="8" max="8" width="14.5703125" style="47" customWidth="1"/>
    <col min="9" max="9" width="12.28515625" style="47" customWidth="1"/>
    <col min="10" max="10" width="12.7109375" style="47" customWidth="1"/>
    <col min="11" max="11" width="12" style="47" customWidth="1"/>
    <col min="12" max="12" width="14.85546875" style="47" customWidth="1"/>
    <col min="13" max="16384" width="9.140625" style="47"/>
  </cols>
  <sheetData>
    <row r="1" spans="1:18" ht="63.75" customHeight="1" x14ac:dyDescent="0.25">
      <c r="I1" s="197" t="s">
        <v>150</v>
      </c>
      <c r="J1" s="197"/>
      <c r="K1" s="197"/>
      <c r="L1" s="197"/>
    </row>
    <row r="4" spans="1:18" ht="48" customHeight="1" x14ac:dyDescent="0.25">
      <c r="A4" s="255" t="s">
        <v>151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6" spans="1:18" x14ac:dyDescent="0.25">
      <c r="A6" s="259" t="s">
        <v>14</v>
      </c>
      <c r="B6" s="259" t="s">
        <v>152</v>
      </c>
      <c r="C6" s="259" t="s">
        <v>153</v>
      </c>
      <c r="D6" s="259" t="s">
        <v>154</v>
      </c>
      <c r="E6" s="259" t="s">
        <v>155</v>
      </c>
      <c r="F6" s="259" t="s">
        <v>156</v>
      </c>
      <c r="G6" s="259" t="s">
        <v>157</v>
      </c>
      <c r="H6" s="259" t="s">
        <v>158</v>
      </c>
      <c r="I6" s="256" t="s">
        <v>159</v>
      </c>
      <c r="J6" s="257"/>
      <c r="K6" s="258"/>
      <c r="L6" s="259" t="s">
        <v>160</v>
      </c>
      <c r="M6" s="99"/>
      <c r="N6" s="99"/>
      <c r="O6" s="99"/>
      <c r="P6" s="99"/>
      <c r="Q6" s="99"/>
      <c r="R6" s="99"/>
    </row>
    <row r="7" spans="1:18" ht="28.5" x14ac:dyDescent="0.25">
      <c r="A7" s="260"/>
      <c r="B7" s="260"/>
      <c r="C7" s="260"/>
      <c r="D7" s="260"/>
      <c r="E7" s="260"/>
      <c r="F7" s="260"/>
      <c r="G7" s="260"/>
      <c r="H7" s="260"/>
      <c r="I7" s="96" t="s">
        <v>161</v>
      </c>
      <c r="J7" s="96" t="s">
        <v>162</v>
      </c>
      <c r="K7" s="96" t="s">
        <v>163</v>
      </c>
      <c r="L7" s="260"/>
      <c r="M7" s="99"/>
      <c r="N7" s="99"/>
      <c r="O7" s="99"/>
      <c r="P7" s="99"/>
      <c r="Q7" s="99"/>
      <c r="R7" s="99"/>
    </row>
    <row r="8" spans="1:18" x14ac:dyDescent="0.25">
      <c r="A8" s="100"/>
      <c r="B8" s="100"/>
      <c r="C8" s="100"/>
      <c r="D8" s="86"/>
      <c r="E8" s="86"/>
      <c r="F8" s="86"/>
      <c r="G8" s="86"/>
      <c r="H8" s="86"/>
      <c r="I8" s="86"/>
      <c r="J8" s="86"/>
      <c r="K8" s="86"/>
      <c r="L8" s="86"/>
      <c r="M8" s="99"/>
      <c r="N8" s="99"/>
      <c r="O8" s="99"/>
      <c r="P8" s="99"/>
      <c r="Q8" s="99"/>
      <c r="R8" s="99"/>
    </row>
    <row r="9" spans="1:18" x14ac:dyDescent="0.25">
      <c r="A9" s="100"/>
      <c r="B9" s="100"/>
      <c r="C9" s="100"/>
      <c r="D9" s="86"/>
      <c r="E9" s="86"/>
      <c r="F9" s="86"/>
      <c r="G9" s="86"/>
      <c r="H9" s="86"/>
      <c r="I9" s="86"/>
      <c r="J9" s="86"/>
      <c r="K9" s="86"/>
      <c r="L9" s="86"/>
      <c r="M9" s="99"/>
      <c r="N9" s="99"/>
      <c r="O9" s="99"/>
      <c r="P9" s="99"/>
      <c r="Q9" s="99"/>
      <c r="R9" s="99"/>
    </row>
    <row r="10" spans="1:18" x14ac:dyDescent="0.25">
      <c r="A10" s="100"/>
      <c r="B10" s="100"/>
      <c r="C10" s="100"/>
      <c r="D10" s="86"/>
      <c r="E10" s="86"/>
      <c r="F10" s="86"/>
      <c r="G10" s="86"/>
      <c r="H10" s="86"/>
      <c r="I10" s="86"/>
      <c r="J10" s="86"/>
      <c r="K10" s="86"/>
      <c r="L10" s="86"/>
      <c r="M10" s="99"/>
      <c r="N10" s="99"/>
      <c r="O10" s="99"/>
      <c r="P10" s="99"/>
      <c r="Q10" s="99"/>
      <c r="R10" s="99"/>
    </row>
    <row r="11" spans="1:18" x14ac:dyDescent="0.25">
      <c r="A11" s="100"/>
      <c r="B11" s="100"/>
      <c r="C11" s="100"/>
      <c r="D11" s="86"/>
      <c r="E11" s="86"/>
      <c r="F11" s="86"/>
      <c r="G11" s="86"/>
      <c r="H11" s="86"/>
      <c r="I11" s="86"/>
      <c r="J11" s="86"/>
      <c r="K11" s="86"/>
      <c r="L11" s="86"/>
      <c r="M11" s="99"/>
      <c r="N11" s="99"/>
      <c r="O11" s="99"/>
      <c r="P11" s="99"/>
      <c r="Q11" s="99"/>
      <c r="R11" s="99"/>
    </row>
    <row r="12" spans="1:18" x14ac:dyDescent="0.25">
      <c r="A12" s="100"/>
      <c r="B12" s="100"/>
      <c r="C12" s="100"/>
      <c r="D12" s="86"/>
      <c r="E12" s="86"/>
      <c r="F12" s="86"/>
      <c r="G12" s="86"/>
      <c r="H12" s="86"/>
      <c r="I12" s="86"/>
      <c r="J12" s="86"/>
      <c r="K12" s="86"/>
      <c r="L12" s="86"/>
      <c r="M12" s="99"/>
      <c r="N12" s="99"/>
      <c r="O12" s="99"/>
      <c r="P12" s="99"/>
      <c r="Q12" s="99"/>
      <c r="R12" s="99"/>
    </row>
    <row r="13" spans="1:18" x14ac:dyDescent="0.25">
      <c r="A13" s="100"/>
      <c r="B13" s="100"/>
      <c r="C13" s="100"/>
      <c r="D13" s="86"/>
      <c r="E13" s="86"/>
      <c r="F13" s="86"/>
      <c r="G13" s="86"/>
      <c r="H13" s="86"/>
      <c r="I13" s="86"/>
      <c r="J13" s="86"/>
      <c r="K13" s="86"/>
      <c r="L13" s="86"/>
      <c r="M13" s="99"/>
      <c r="N13" s="99"/>
      <c r="O13" s="99"/>
      <c r="P13" s="99"/>
      <c r="Q13" s="99"/>
      <c r="R13" s="99"/>
    </row>
    <row r="14" spans="1:18" x14ac:dyDescent="0.25">
      <c r="A14" s="100"/>
      <c r="B14" s="100"/>
      <c r="C14" s="100"/>
      <c r="D14" s="86"/>
      <c r="E14" s="86"/>
      <c r="F14" s="86"/>
      <c r="G14" s="86"/>
      <c r="H14" s="86"/>
      <c r="I14" s="86"/>
      <c r="J14" s="86"/>
      <c r="K14" s="86"/>
      <c r="L14" s="86"/>
      <c r="M14" s="99"/>
      <c r="N14" s="99"/>
      <c r="O14" s="99"/>
      <c r="P14" s="99"/>
      <c r="Q14" s="99"/>
      <c r="R14" s="99"/>
    </row>
    <row r="15" spans="1:18" x14ac:dyDescent="0.25">
      <c r="A15" s="100"/>
      <c r="B15" s="100"/>
      <c r="C15" s="100"/>
      <c r="D15" s="86"/>
      <c r="E15" s="86"/>
      <c r="F15" s="86"/>
      <c r="G15" s="86"/>
      <c r="H15" s="86"/>
      <c r="I15" s="86"/>
      <c r="J15" s="86"/>
      <c r="K15" s="86"/>
      <c r="L15" s="86"/>
      <c r="M15" s="99"/>
      <c r="N15" s="99"/>
      <c r="O15" s="99"/>
      <c r="P15" s="99"/>
      <c r="Q15" s="99"/>
      <c r="R15" s="99"/>
    </row>
    <row r="16" spans="1:18" x14ac:dyDescent="0.25"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</row>
    <row r="17" spans="4:18" x14ac:dyDescent="0.25"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spans="4:18" x14ac:dyDescent="0.25"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</row>
    <row r="19" spans="4:18" x14ac:dyDescent="0.25"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</row>
    <row r="20" spans="4:18" x14ac:dyDescent="0.25"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</row>
    <row r="21" spans="4:18" x14ac:dyDescent="0.25"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</row>
    <row r="22" spans="4:18" x14ac:dyDescent="0.25"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</row>
    <row r="23" spans="4:18" x14ac:dyDescent="0.25"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</row>
    <row r="24" spans="4:18" x14ac:dyDescent="0.25"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</row>
    <row r="25" spans="4:18" x14ac:dyDescent="0.25"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</row>
    <row r="26" spans="4:18" x14ac:dyDescent="0.25"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47" customWidth="1"/>
    <col min="2" max="2" width="46" style="47" customWidth="1"/>
    <col min="3" max="3" width="18" style="47" customWidth="1"/>
    <col min="4" max="4" width="44.5703125" style="47" customWidth="1"/>
    <col min="5" max="16384" width="9.140625" style="47"/>
  </cols>
  <sheetData>
    <row r="1" spans="1:4" ht="66" customHeight="1" x14ac:dyDescent="0.25">
      <c r="D1" s="82" t="s">
        <v>164</v>
      </c>
    </row>
    <row r="2" spans="1:4" ht="67.5" customHeight="1" x14ac:dyDescent="0.25">
      <c r="A2" s="251" t="s">
        <v>165</v>
      </c>
      <c r="B2" s="251"/>
      <c r="C2" s="251"/>
      <c r="D2" s="251"/>
    </row>
    <row r="4" spans="1:4" ht="30.75" customHeight="1" x14ac:dyDescent="0.25">
      <c r="A4" s="101" t="s">
        <v>14</v>
      </c>
      <c r="B4" s="101" t="s">
        <v>55</v>
      </c>
      <c r="C4" s="101" t="s">
        <v>53</v>
      </c>
      <c r="D4" s="101" t="s">
        <v>166</v>
      </c>
    </row>
    <row r="5" spans="1:4" x14ac:dyDescent="0.25">
      <c r="A5" s="102">
        <v>1</v>
      </c>
      <c r="B5" s="102"/>
      <c r="C5" s="102"/>
      <c r="D5" s="102"/>
    </row>
    <row r="6" spans="1:4" x14ac:dyDescent="0.25">
      <c r="A6" s="102">
        <f>+A5+1</f>
        <v>2</v>
      </c>
      <c r="B6" s="103"/>
      <c r="C6" s="103"/>
      <c r="D6" s="104"/>
    </row>
    <row r="7" spans="1:4" x14ac:dyDescent="0.25">
      <c r="A7" s="102">
        <f t="shared" ref="A7:A14" si="0">+A6+1</f>
        <v>3</v>
      </c>
      <c r="B7" s="103"/>
      <c r="C7" s="103"/>
      <c r="D7" s="104"/>
    </row>
    <row r="8" spans="1:4" x14ac:dyDescent="0.25">
      <c r="A8" s="102">
        <f t="shared" si="0"/>
        <v>4</v>
      </c>
      <c r="B8" s="103"/>
      <c r="C8" s="103"/>
      <c r="D8" s="104"/>
    </row>
    <row r="9" spans="1:4" x14ac:dyDescent="0.25">
      <c r="A9" s="102">
        <f t="shared" si="0"/>
        <v>5</v>
      </c>
      <c r="B9" s="103"/>
      <c r="C9" s="103"/>
      <c r="D9" s="104"/>
    </row>
    <row r="10" spans="1:4" x14ac:dyDescent="0.25">
      <c r="A10" s="102">
        <f t="shared" si="0"/>
        <v>6</v>
      </c>
      <c r="B10" s="103"/>
      <c r="C10" s="103"/>
      <c r="D10" s="104"/>
    </row>
    <row r="11" spans="1:4" x14ac:dyDescent="0.25">
      <c r="A11" s="102">
        <f t="shared" si="0"/>
        <v>7</v>
      </c>
      <c r="B11" s="103"/>
      <c r="C11" s="103"/>
      <c r="D11" s="104"/>
    </row>
    <row r="12" spans="1:4" x14ac:dyDescent="0.25">
      <c r="A12" s="102">
        <f t="shared" si="0"/>
        <v>8</v>
      </c>
      <c r="B12" s="103"/>
      <c r="C12" s="103"/>
      <c r="D12" s="104"/>
    </row>
    <row r="13" spans="1:4" x14ac:dyDescent="0.25">
      <c r="A13" s="102">
        <f t="shared" si="0"/>
        <v>9</v>
      </c>
      <c r="B13" s="103"/>
      <c r="C13" s="103"/>
      <c r="D13" s="104"/>
    </row>
    <row r="14" spans="1:4" x14ac:dyDescent="0.25">
      <c r="A14" s="102">
        <f t="shared" si="0"/>
        <v>10</v>
      </c>
      <c r="B14" s="103"/>
      <c r="C14" s="103"/>
      <c r="D14" s="104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47" customWidth="1"/>
    <col min="2" max="2" width="38.42578125" style="47" customWidth="1"/>
    <col min="3" max="3" width="22.140625" style="47" customWidth="1"/>
    <col min="4" max="4" width="47.28515625" style="47" customWidth="1"/>
    <col min="5" max="16384" width="9.140625" style="47"/>
  </cols>
  <sheetData>
    <row r="1" spans="1:4" ht="60" customHeight="1" x14ac:dyDescent="0.25">
      <c r="D1" s="82" t="s">
        <v>167</v>
      </c>
    </row>
    <row r="2" spans="1:4" ht="64.5" customHeight="1" x14ac:dyDescent="0.25">
      <c r="A2" s="251" t="s">
        <v>168</v>
      </c>
      <c r="B2" s="251"/>
      <c r="C2" s="251"/>
      <c r="D2" s="251"/>
    </row>
    <row r="4" spans="1:4" ht="30.75" customHeight="1" x14ac:dyDescent="0.25">
      <c r="A4" s="101" t="s">
        <v>14</v>
      </c>
      <c r="B4" s="101" t="s">
        <v>55</v>
      </c>
      <c r="C4" s="101" t="s">
        <v>53</v>
      </c>
      <c r="D4" s="101" t="s">
        <v>166</v>
      </c>
    </row>
    <row r="5" spans="1:4" x14ac:dyDescent="0.25">
      <c r="A5" s="102">
        <v>1</v>
      </c>
      <c r="B5" s="102"/>
      <c r="C5" s="102"/>
      <c r="D5" s="102"/>
    </row>
    <row r="6" spans="1:4" x14ac:dyDescent="0.25">
      <c r="A6" s="102">
        <f>+A5+1</f>
        <v>2</v>
      </c>
      <c r="B6" s="103"/>
      <c r="C6" s="103"/>
      <c r="D6" s="104"/>
    </row>
    <row r="7" spans="1:4" x14ac:dyDescent="0.25">
      <c r="A7" s="102">
        <f t="shared" ref="A7:A14" si="0">+A6+1</f>
        <v>3</v>
      </c>
      <c r="B7" s="103"/>
      <c r="C7" s="103"/>
      <c r="D7" s="104"/>
    </row>
    <row r="8" spans="1:4" x14ac:dyDescent="0.25">
      <c r="A8" s="102">
        <f t="shared" si="0"/>
        <v>4</v>
      </c>
      <c r="B8" s="103"/>
      <c r="C8" s="103"/>
      <c r="D8" s="104"/>
    </row>
    <row r="9" spans="1:4" x14ac:dyDescent="0.25">
      <c r="A9" s="102">
        <f t="shared" si="0"/>
        <v>5</v>
      </c>
      <c r="B9" s="103"/>
      <c r="C9" s="103"/>
      <c r="D9" s="104"/>
    </row>
    <row r="10" spans="1:4" x14ac:dyDescent="0.25">
      <c r="A10" s="102">
        <f t="shared" si="0"/>
        <v>6</v>
      </c>
      <c r="B10" s="103"/>
      <c r="C10" s="103"/>
      <c r="D10" s="104"/>
    </row>
    <row r="11" spans="1:4" x14ac:dyDescent="0.25">
      <c r="A11" s="102">
        <f t="shared" si="0"/>
        <v>7</v>
      </c>
      <c r="B11" s="103"/>
      <c r="C11" s="103"/>
      <c r="D11" s="104"/>
    </row>
    <row r="12" spans="1:4" x14ac:dyDescent="0.25">
      <c r="A12" s="102">
        <f t="shared" si="0"/>
        <v>8</v>
      </c>
      <c r="B12" s="103"/>
      <c r="C12" s="103"/>
      <c r="D12" s="104"/>
    </row>
    <row r="13" spans="1:4" x14ac:dyDescent="0.25">
      <c r="A13" s="102">
        <f t="shared" si="0"/>
        <v>9</v>
      </c>
      <c r="B13" s="103"/>
      <c r="C13" s="103"/>
      <c r="D13" s="104"/>
    </row>
    <row r="14" spans="1:4" x14ac:dyDescent="0.25">
      <c r="A14" s="102">
        <f t="shared" si="0"/>
        <v>10</v>
      </c>
      <c r="B14" s="103"/>
      <c r="C14" s="103"/>
      <c r="D14" s="104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47"/>
    <col min="2" max="2" width="52.85546875" style="47" customWidth="1"/>
    <col min="3" max="3" width="20.85546875" style="47" customWidth="1"/>
    <col min="4" max="4" width="55.85546875" style="47" customWidth="1"/>
    <col min="5" max="16384" width="9.140625" style="47"/>
  </cols>
  <sheetData>
    <row r="1" spans="1:10" ht="78.75" x14ac:dyDescent="0.25">
      <c r="A1" s="105"/>
      <c r="B1" s="106"/>
      <c r="C1" s="105"/>
      <c r="D1" s="107" t="s">
        <v>169</v>
      </c>
    </row>
    <row r="2" spans="1:10" ht="72.75" customHeight="1" x14ac:dyDescent="0.25">
      <c r="A2" s="251" t="s">
        <v>170</v>
      </c>
      <c r="B2" s="251"/>
      <c r="C2" s="251"/>
      <c r="D2" s="251"/>
      <c r="E2" s="108"/>
      <c r="F2" s="108"/>
      <c r="G2" s="108"/>
      <c r="H2" s="108"/>
      <c r="I2" s="108"/>
      <c r="J2" s="108"/>
    </row>
    <row r="3" spans="1:10" ht="19.5" x14ac:dyDescent="0.25">
      <c r="A3" s="262" t="s">
        <v>171</v>
      </c>
      <c r="B3" s="262"/>
      <c r="C3" s="262"/>
      <c r="D3" s="262"/>
    </row>
    <row r="4" spans="1:10" ht="18.75" x14ac:dyDescent="0.25">
      <c r="A4" s="105"/>
      <c r="B4" s="105"/>
      <c r="C4" s="105"/>
      <c r="D4" s="105"/>
    </row>
    <row r="5" spans="1:10" ht="24.75" customHeight="1" x14ac:dyDescent="0.25">
      <c r="A5" s="263" t="s">
        <v>14</v>
      </c>
      <c r="B5" s="263" t="s">
        <v>172</v>
      </c>
      <c r="C5" s="263" t="s">
        <v>173</v>
      </c>
      <c r="D5" s="263" t="s">
        <v>174</v>
      </c>
    </row>
    <row r="6" spans="1:10" ht="26.25" customHeight="1" x14ac:dyDescent="0.25">
      <c r="A6" s="263"/>
      <c r="B6" s="263"/>
      <c r="C6" s="263"/>
      <c r="D6" s="263"/>
    </row>
    <row r="7" spans="1:10" ht="18.75" x14ac:dyDescent="0.25">
      <c r="A7" s="109"/>
      <c r="B7" s="110"/>
      <c r="C7" s="110"/>
      <c r="D7" s="110"/>
    </row>
    <row r="8" spans="1:10" ht="18.75" x14ac:dyDescent="0.25">
      <c r="A8" s="109"/>
      <c r="B8" s="111"/>
      <c r="C8" s="109"/>
      <c r="D8" s="109"/>
    </row>
    <row r="9" spans="1:10" ht="18.75" x14ac:dyDescent="0.25">
      <c r="A9" s="109"/>
      <c r="B9" s="111"/>
      <c r="C9" s="110"/>
      <c r="D9" s="110"/>
    </row>
    <row r="10" spans="1:10" ht="18.75" x14ac:dyDescent="0.25">
      <c r="A10" s="109"/>
      <c r="B10" s="111"/>
      <c r="C10" s="110"/>
      <c r="D10" s="110"/>
    </row>
    <row r="11" spans="1:10" ht="18.75" x14ac:dyDescent="0.25">
      <c r="A11" s="109"/>
      <c r="B11" s="111"/>
      <c r="C11" s="109"/>
      <c r="D11" s="110"/>
    </row>
    <row r="12" spans="1:10" ht="18.75" x14ac:dyDescent="0.25">
      <c r="A12" s="109"/>
      <c r="B12" s="110"/>
      <c r="C12" s="110"/>
      <c r="D12" s="110"/>
    </row>
    <row r="15" spans="1:10" ht="15.75" customHeight="1" x14ac:dyDescent="0.25">
      <c r="A15" s="261" t="s">
        <v>175</v>
      </c>
      <c r="B15" s="261"/>
      <c r="C15" s="261"/>
      <c r="D15" s="261"/>
    </row>
    <row r="16" spans="1:10" x14ac:dyDescent="0.25">
      <c r="A16" s="261"/>
      <c r="B16" s="261"/>
      <c r="C16" s="261"/>
      <c r="D16" s="261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K30"/>
  <sheetViews>
    <sheetView zoomScaleNormal="100" workbookViewId="0">
      <selection activeCell="A4" sqref="A4:K4"/>
    </sheetView>
  </sheetViews>
  <sheetFormatPr defaultRowHeight="15" x14ac:dyDescent="0.25"/>
  <cols>
    <col min="1" max="1" width="6.7109375" style="47" customWidth="1"/>
    <col min="2" max="2" width="24.7109375" style="47" customWidth="1"/>
    <col min="3" max="3" width="14.5703125" style="47" customWidth="1"/>
    <col min="4" max="6" width="27.42578125" style="47" customWidth="1"/>
    <col min="7" max="7" width="11" style="47" customWidth="1"/>
    <col min="8" max="8" width="18" style="47" customWidth="1"/>
    <col min="9" max="9" width="12.42578125" style="47" customWidth="1"/>
    <col min="10" max="10" width="13.7109375" style="47" customWidth="1"/>
    <col min="11" max="11" width="14.85546875" style="47" customWidth="1"/>
    <col min="12" max="16384" width="9.140625" style="47"/>
  </cols>
  <sheetData>
    <row r="1" spans="1:11" ht="66" customHeight="1" x14ac:dyDescent="0.25">
      <c r="A1" s="8"/>
      <c r="B1" s="8"/>
      <c r="C1" s="8"/>
      <c r="D1" s="8"/>
      <c r="E1" s="8"/>
      <c r="H1" s="250" t="s">
        <v>93</v>
      </c>
      <c r="I1" s="171"/>
      <c r="J1" s="171"/>
      <c r="K1" s="171"/>
    </row>
    <row r="2" spans="1:11" ht="18.75" x14ac:dyDescent="0.25">
      <c r="A2" s="8"/>
      <c r="B2" s="8"/>
      <c r="C2" s="8"/>
      <c r="D2" s="8"/>
      <c r="E2" s="8"/>
      <c r="I2" s="171"/>
      <c r="J2" s="171"/>
      <c r="K2" s="171"/>
    </row>
    <row r="3" spans="1:11" ht="63" customHeight="1" x14ac:dyDescent="0.25">
      <c r="A3" s="174" t="s">
        <v>616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ht="18.75" x14ac:dyDescent="0.25">
      <c r="A4" s="175" t="s">
        <v>31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</row>
    <row r="5" spans="1:11" ht="37.5" x14ac:dyDescent="0.25">
      <c r="A5" s="8"/>
      <c r="B5" s="14" t="s">
        <v>32</v>
      </c>
      <c r="C5" s="14"/>
      <c r="D5" s="8"/>
      <c r="E5" s="8"/>
      <c r="F5" s="8"/>
      <c r="G5" s="8"/>
      <c r="H5" s="8"/>
      <c r="I5" s="8"/>
      <c r="J5" s="8"/>
      <c r="K5" s="42"/>
    </row>
    <row r="6" spans="1:11" s="72" customFormat="1" ht="35.25" customHeight="1" x14ac:dyDescent="0.25">
      <c r="A6" s="267" t="s">
        <v>14</v>
      </c>
      <c r="B6" s="267" t="s">
        <v>26</v>
      </c>
      <c r="C6" s="267" t="s">
        <v>53</v>
      </c>
      <c r="D6" s="267" t="s">
        <v>35</v>
      </c>
      <c r="E6" s="267" t="s">
        <v>39</v>
      </c>
      <c r="F6" s="267" t="s">
        <v>76</v>
      </c>
      <c r="G6" s="267" t="s">
        <v>30</v>
      </c>
      <c r="H6" s="267"/>
      <c r="I6" s="267" t="s">
        <v>81</v>
      </c>
      <c r="J6" s="267"/>
      <c r="K6" s="267"/>
    </row>
    <row r="7" spans="1:11" s="72" customFormat="1" ht="48" customHeight="1" x14ac:dyDescent="0.25">
      <c r="A7" s="267"/>
      <c r="B7" s="267"/>
      <c r="C7" s="267"/>
      <c r="D7" s="267"/>
      <c r="E7" s="267"/>
      <c r="F7" s="267"/>
      <c r="G7" s="71" t="s">
        <v>34</v>
      </c>
      <c r="H7" s="71" t="s">
        <v>23</v>
      </c>
      <c r="I7" s="71" t="s">
        <v>82</v>
      </c>
      <c r="J7" s="71" t="s">
        <v>83</v>
      </c>
      <c r="K7" s="71" t="s">
        <v>84</v>
      </c>
    </row>
    <row r="8" spans="1:11" ht="18.75" customHeight="1" x14ac:dyDescent="0.25">
      <c r="A8" s="118">
        <v>1</v>
      </c>
      <c r="B8" s="264" t="s">
        <v>97</v>
      </c>
      <c r="C8" s="265"/>
      <c r="D8" s="265"/>
      <c r="E8" s="265"/>
      <c r="F8" s="265"/>
      <c r="G8" s="265"/>
      <c r="H8" s="265"/>
      <c r="I8" s="265"/>
      <c r="J8" s="265"/>
      <c r="K8" s="266"/>
    </row>
    <row r="9" spans="1:11" ht="18.75" x14ac:dyDescent="0.25">
      <c r="A9" s="39">
        <f>+A8+1</f>
        <v>2</v>
      </c>
      <c r="B9" s="40"/>
      <c r="C9" s="40"/>
      <c r="D9" s="39"/>
      <c r="E9" s="39"/>
      <c r="F9" s="39"/>
      <c r="G9" s="39"/>
      <c r="H9" s="39"/>
      <c r="I9" s="39"/>
      <c r="J9" s="39"/>
      <c r="K9" s="41"/>
    </row>
    <row r="10" spans="1:11" ht="18.75" x14ac:dyDescent="0.25">
      <c r="A10" s="39">
        <f t="shared" ref="A10" si="0">+A9+1</f>
        <v>3</v>
      </c>
      <c r="B10" s="40"/>
      <c r="C10" s="40"/>
      <c r="D10" s="39"/>
      <c r="E10" s="39"/>
      <c r="F10" s="39"/>
      <c r="G10" s="39"/>
      <c r="H10" s="39"/>
      <c r="I10" s="39"/>
      <c r="J10" s="39"/>
      <c r="K10" s="41"/>
    </row>
    <row r="11" spans="1:11" ht="18.75" x14ac:dyDescent="0.25">
      <c r="A11" s="176" t="s">
        <v>22</v>
      </c>
      <c r="B11" s="176"/>
      <c r="C11" s="70" t="s">
        <v>80</v>
      </c>
      <c r="D11" s="70">
        <f t="shared" ref="D11:I11" si="1">SUM(D8:D10)</f>
        <v>0</v>
      </c>
      <c r="E11" s="70">
        <f t="shared" si="1"/>
        <v>0</v>
      </c>
      <c r="F11" s="70">
        <f t="shared" si="1"/>
        <v>0</v>
      </c>
      <c r="G11" s="70">
        <f t="shared" si="1"/>
        <v>0</v>
      </c>
      <c r="H11" s="70">
        <f t="shared" si="1"/>
        <v>0</v>
      </c>
      <c r="I11" s="70">
        <f t="shared" si="1"/>
        <v>0</v>
      </c>
      <c r="J11" s="70">
        <v>0</v>
      </c>
      <c r="K11" s="70">
        <f>SUM(K8:K10)</f>
        <v>0</v>
      </c>
    </row>
    <row r="13" spans="1:11" ht="18.75" x14ac:dyDescent="0.25">
      <c r="A13" s="8"/>
      <c r="B13" s="69" t="s">
        <v>33</v>
      </c>
      <c r="C13" s="14"/>
      <c r="D13" s="8"/>
      <c r="E13" s="8"/>
      <c r="F13" s="42"/>
      <c r="G13" s="42"/>
      <c r="H13" s="42"/>
      <c r="I13" s="8"/>
      <c r="J13" s="8"/>
      <c r="K13" s="42"/>
    </row>
    <row r="14" spans="1:11" ht="15" customHeight="1" x14ac:dyDescent="0.25">
      <c r="A14" s="267" t="s">
        <v>14</v>
      </c>
      <c r="B14" s="267" t="s">
        <v>27</v>
      </c>
      <c r="C14" s="267" t="s">
        <v>53</v>
      </c>
      <c r="D14" s="267" t="s">
        <v>35</v>
      </c>
      <c r="E14" s="267" t="s">
        <v>39</v>
      </c>
      <c r="F14" s="267" t="s">
        <v>76</v>
      </c>
      <c r="G14" s="272" t="s">
        <v>29</v>
      </c>
      <c r="H14" s="273"/>
      <c r="I14" s="273"/>
      <c r="J14" s="273"/>
      <c r="K14" s="274"/>
    </row>
    <row r="15" spans="1:11" ht="48.6" customHeight="1" x14ac:dyDescent="0.25">
      <c r="A15" s="267"/>
      <c r="B15" s="267"/>
      <c r="C15" s="267"/>
      <c r="D15" s="267"/>
      <c r="E15" s="267"/>
      <c r="F15" s="267"/>
      <c r="G15" s="275"/>
      <c r="H15" s="276"/>
      <c r="I15" s="276"/>
      <c r="J15" s="276"/>
      <c r="K15" s="277"/>
    </row>
    <row r="16" spans="1:11" ht="18.75" x14ac:dyDescent="0.25">
      <c r="A16" s="39">
        <v>1</v>
      </c>
      <c r="B16" s="40"/>
      <c r="C16" s="40"/>
      <c r="D16" s="39"/>
      <c r="E16" s="39"/>
      <c r="F16" s="39"/>
      <c r="G16" s="269"/>
      <c r="H16" s="270"/>
      <c r="I16" s="270"/>
      <c r="J16" s="270"/>
      <c r="K16" s="271"/>
    </row>
    <row r="17" spans="1:11" ht="18.75" x14ac:dyDescent="0.25">
      <c r="A17" s="39">
        <f>+A16+1</f>
        <v>2</v>
      </c>
      <c r="B17" s="40"/>
      <c r="C17" s="40"/>
      <c r="D17" s="39"/>
      <c r="E17" s="39"/>
      <c r="F17" s="39"/>
      <c r="G17" s="269"/>
      <c r="H17" s="270"/>
      <c r="I17" s="270"/>
      <c r="J17" s="270"/>
      <c r="K17" s="271"/>
    </row>
    <row r="18" spans="1:11" ht="18.75" x14ac:dyDescent="0.25">
      <c r="A18" s="39">
        <f t="shared" ref="A18" si="2">+A17+1</f>
        <v>3</v>
      </c>
      <c r="B18" s="40"/>
      <c r="C18" s="40"/>
      <c r="D18" s="39"/>
      <c r="E18" s="39"/>
      <c r="F18" s="39"/>
      <c r="G18" s="269"/>
      <c r="H18" s="270"/>
      <c r="I18" s="270"/>
      <c r="J18" s="270"/>
      <c r="K18" s="271"/>
    </row>
    <row r="19" spans="1:11" ht="18.75" x14ac:dyDescent="0.25">
      <c r="A19" s="176" t="s">
        <v>22</v>
      </c>
      <c r="B19" s="176"/>
      <c r="C19" s="70" t="s">
        <v>80</v>
      </c>
      <c r="D19" s="70">
        <f>SUM(D16:D18)</f>
        <v>0</v>
      </c>
      <c r="E19" s="70">
        <f>SUM(E16:E18)</f>
        <v>0</v>
      </c>
      <c r="F19" s="70">
        <f>SUM(F16:F18)</f>
        <v>0</v>
      </c>
      <c r="G19" s="269" t="s">
        <v>80</v>
      </c>
      <c r="H19" s="270"/>
      <c r="I19" s="270"/>
      <c r="J19" s="270"/>
      <c r="K19" s="271"/>
    </row>
    <row r="22" spans="1:11" ht="18.75" x14ac:dyDescent="0.25">
      <c r="A22" s="8"/>
      <c r="B22" s="69" t="s">
        <v>47</v>
      </c>
      <c r="C22" s="14"/>
      <c r="D22" s="8"/>
      <c r="E22" s="8"/>
      <c r="F22" s="42"/>
      <c r="G22" s="42"/>
      <c r="H22" s="42"/>
      <c r="I22" s="8"/>
      <c r="J22" s="8"/>
      <c r="K22" s="42"/>
    </row>
    <row r="23" spans="1:11" ht="16.5" customHeight="1" x14ac:dyDescent="0.25">
      <c r="A23" s="267" t="s">
        <v>14</v>
      </c>
      <c r="B23" s="267" t="s">
        <v>50</v>
      </c>
      <c r="C23" s="267" t="s">
        <v>53</v>
      </c>
      <c r="D23" s="267" t="s">
        <v>51</v>
      </c>
      <c r="E23" s="267" t="s">
        <v>48</v>
      </c>
      <c r="F23" s="267" t="s">
        <v>77</v>
      </c>
      <c r="G23" s="272" t="s">
        <v>49</v>
      </c>
      <c r="H23" s="273"/>
      <c r="I23" s="273"/>
      <c r="J23" s="273"/>
      <c r="K23" s="274"/>
    </row>
    <row r="24" spans="1:11" ht="34.5" customHeight="1" x14ac:dyDescent="0.25">
      <c r="A24" s="267"/>
      <c r="B24" s="267"/>
      <c r="C24" s="267"/>
      <c r="D24" s="267"/>
      <c r="E24" s="267"/>
      <c r="F24" s="267"/>
      <c r="G24" s="275"/>
      <c r="H24" s="276"/>
      <c r="I24" s="276"/>
      <c r="J24" s="276"/>
      <c r="K24" s="277"/>
    </row>
    <row r="25" spans="1:11" ht="18.75" x14ac:dyDescent="0.25">
      <c r="A25" s="39">
        <v>1</v>
      </c>
      <c r="B25" s="40"/>
      <c r="C25" s="40"/>
      <c r="D25" s="39"/>
      <c r="E25" s="39"/>
      <c r="F25" s="39"/>
      <c r="G25" s="269"/>
      <c r="H25" s="270"/>
      <c r="I25" s="270"/>
      <c r="J25" s="270"/>
      <c r="K25" s="271"/>
    </row>
    <row r="26" spans="1:11" ht="18.75" x14ac:dyDescent="0.25">
      <c r="A26" s="39">
        <f>+A25+1</f>
        <v>2</v>
      </c>
      <c r="B26" s="40"/>
      <c r="C26" s="40"/>
      <c r="D26" s="39"/>
      <c r="E26" s="39"/>
      <c r="F26" s="39"/>
      <c r="G26" s="269"/>
      <c r="H26" s="270"/>
      <c r="I26" s="270"/>
      <c r="J26" s="270"/>
      <c r="K26" s="271"/>
    </row>
    <row r="27" spans="1:11" ht="18.75" x14ac:dyDescent="0.25">
      <c r="A27" s="39">
        <f t="shared" ref="A27" si="3">+A26+1</f>
        <v>3</v>
      </c>
      <c r="B27" s="40"/>
      <c r="C27" s="40"/>
      <c r="D27" s="39"/>
      <c r="E27" s="39"/>
      <c r="F27" s="39"/>
      <c r="G27" s="269"/>
      <c r="H27" s="270"/>
      <c r="I27" s="270"/>
      <c r="J27" s="270"/>
      <c r="K27" s="271"/>
    </row>
    <row r="28" spans="1:11" ht="18.75" x14ac:dyDescent="0.25">
      <c r="A28" s="176" t="s">
        <v>22</v>
      </c>
      <c r="B28" s="176"/>
      <c r="C28" s="70"/>
      <c r="D28" s="70">
        <f>SUM(D25:D27)</f>
        <v>0</v>
      </c>
      <c r="E28" s="70">
        <f>SUM(E25:E27)</f>
        <v>0</v>
      </c>
      <c r="F28" s="70">
        <f>SUM(F25:F27)</f>
        <v>0</v>
      </c>
      <c r="G28" s="269" t="s">
        <v>80</v>
      </c>
      <c r="H28" s="270"/>
      <c r="I28" s="270"/>
      <c r="J28" s="270"/>
      <c r="K28" s="271"/>
    </row>
    <row r="30" spans="1:11" x14ac:dyDescent="0.25">
      <c r="A30" s="268"/>
      <c r="B30" s="268"/>
      <c r="C30" s="268"/>
      <c r="D30" s="268"/>
      <c r="E30" s="268"/>
      <c r="F30" s="268"/>
      <c r="G30" s="268"/>
      <c r="H30" s="268"/>
      <c r="I30" s="268"/>
      <c r="J30" s="268"/>
      <c r="K30" s="268"/>
    </row>
  </sheetData>
  <mergeCells count="39">
    <mergeCell ref="G14:K15"/>
    <mergeCell ref="G16:K16"/>
    <mergeCell ref="G17:K17"/>
    <mergeCell ref="G18:K18"/>
    <mergeCell ref="G19:K19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A6:A7"/>
    <mergeCell ref="B6:B7"/>
    <mergeCell ref="C6:C7"/>
    <mergeCell ref="E6:E7"/>
    <mergeCell ref="G6:H6"/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N14"/>
  <sheetViews>
    <sheetView tabSelected="1" view="pageBreakPreview" zoomScaleNormal="100" zoomScaleSheetLayoutView="100" workbookViewId="0">
      <selection activeCell="A4" sqref="A4"/>
    </sheetView>
  </sheetViews>
  <sheetFormatPr defaultColWidth="9.140625" defaultRowHeight="15.75" x14ac:dyDescent="0.25"/>
  <cols>
    <col min="1" max="1" width="6" style="43" customWidth="1"/>
    <col min="2" max="2" width="17.28515625" style="43" customWidth="1"/>
    <col min="3" max="3" width="13.7109375" style="43" customWidth="1"/>
    <col min="4" max="7" width="20.85546875" style="43" customWidth="1"/>
    <col min="8" max="8" width="17.5703125" style="43" customWidth="1"/>
    <col min="9" max="9" width="19.28515625" style="43" customWidth="1"/>
    <col min="10" max="10" width="14" style="43" customWidth="1"/>
    <col min="11" max="13" width="18.7109375" style="43" customWidth="1"/>
    <col min="14" max="14" width="15.7109375" style="43" customWidth="1"/>
    <col min="15" max="19" width="15.7109375" style="44" customWidth="1"/>
    <col min="20" max="16384" width="9.140625" style="44"/>
  </cols>
  <sheetData>
    <row r="1" spans="1:10" ht="66.75" customHeight="1" x14ac:dyDescent="0.25">
      <c r="H1" s="278" t="s">
        <v>94</v>
      </c>
      <c r="I1" s="278"/>
      <c r="J1" s="278"/>
    </row>
    <row r="3" spans="1:10" s="43" customFormat="1" ht="73.5" customHeight="1" x14ac:dyDescent="0.25">
      <c r="A3" s="255" t="s">
        <v>617</v>
      </c>
      <c r="B3" s="255"/>
      <c r="C3" s="255"/>
      <c r="D3" s="255"/>
      <c r="E3" s="255"/>
      <c r="F3" s="255"/>
      <c r="G3" s="255"/>
      <c r="H3" s="255"/>
      <c r="I3" s="255"/>
      <c r="J3" s="255"/>
    </row>
    <row r="5" spans="1:10" s="43" customFormat="1" ht="47.25" customHeight="1" x14ac:dyDescent="0.25">
      <c r="A5" s="282" t="s">
        <v>78</v>
      </c>
      <c r="B5" s="282" t="s">
        <v>40</v>
      </c>
      <c r="C5" s="282" t="s">
        <v>79</v>
      </c>
      <c r="D5" s="279" t="s">
        <v>41</v>
      </c>
      <c r="E5" s="280"/>
      <c r="F5" s="283" t="s">
        <v>46</v>
      </c>
      <c r="G5" s="283" t="s">
        <v>44</v>
      </c>
      <c r="H5" s="283" t="s">
        <v>71</v>
      </c>
      <c r="I5" s="283" t="s">
        <v>72</v>
      </c>
      <c r="J5" s="283" t="s">
        <v>25</v>
      </c>
    </row>
    <row r="6" spans="1:10" s="43" customFormat="1" ht="60.75" customHeight="1" x14ac:dyDescent="0.25">
      <c r="A6" s="282"/>
      <c r="B6" s="282"/>
      <c r="C6" s="282"/>
      <c r="D6" s="51" t="s">
        <v>42</v>
      </c>
      <c r="E6" s="51" t="s">
        <v>43</v>
      </c>
      <c r="F6" s="284"/>
      <c r="G6" s="284"/>
      <c r="H6" s="284"/>
      <c r="I6" s="284"/>
      <c r="J6" s="284"/>
    </row>
    <row r="7" spans="1:10" s="43" customFormat="1" ht="18.75" x14ac:dyDescent="0.25">
      <c r="A7" s="46">
        <v>1</v>
      </c>
      <c r="B7" s="285" t="s">
        <v>96</v>
      </c>
      <c r="C7" s="286"/>
      <c r="D7" s="286"/>
      <c r="E7" s="286"/>
      <c r="F7" s="286"/>
      <c r="G7" s="286"/>
      <c r="H7" s="286"/>
      <c r="I7" s="286"/>
      <c r="J7" s="287"/>
    </row>
    <row r="8" spans="1:10" s="43" customFormat="1" ht="15" x14ac:dyDescent="0.25">
      <c r="A8" s="46">
        <v>2</v>
      </c>
      <c r="B8" s="45"/>
      <c r="C8" s="68" t="s">
        <v>80</v>
      </c>
      <c r="D8" s="45"/>
      <c r="E8" s="45"/>
      <c r="F8" s="45"/>
      <c r="G8" s="45"/>
      <c r="H8" s="45"/>
      <c r="I8" s="45"/>
      <c r="J8" s="45"/>
    </row>
    <row r="9" spans="1:10" s="43" customFormat="1" ht="15" x14ac:dyDescent="0.25">
      <c r="A9" s="46">
        <v>3</v>
      </c>
      <c r="B9" s="45"/>
      <c r="C9" s="68" t="s">
        <v>80</v>
      </c>
      <c r="D9" s="45"/>
      <c r="E9" s="45"/>
      <c r="F9" s="45"/>
      <c r="G9" s="45"/>
      <c r="H9" s="45"/>
      <c r="I9" s="45"/>
      <c r="J9" s="45"/>
    </row>
    <row r="10" spans="1:10" s="43" customFormat="1" ht="15" x14ac:dyDescent="0.25">
      <c r="A10" s="46">
        <v>4</v>
      </c>
      <c r="B10" s="45"/>
      <c r="C10" s="68" t="s">
        <v>80</v>
      </c>
      <c r="D10" s="45"/>
      <c r="E10" s="45"/>
      <c r="F10" s="45"/>
      <c r="G10" s="45"/>
      <c r="H10" s="45"/>
      <c r="I10" s="45"/>
      <c r="J10" s="45"/>
    </row>
    <row r="11" spans="1:10" s="43" customFormat="1" ht="15" x14ac:dyDescent="0.25">
      <c r="A11" s="46">
        <v>5</v>
      </c>
      <c r="B11" s="45"/>
      <c r="C11" s="68" t="s">
        <v>80</v>
      </c>
      <c r="D11" s="45"/>
      <c r="E11" s="45"/>
      <c r="F11" s="45"/>
      <c r="G11" s="45"/>
      <c r="H11" s="45"/>
      <c r="I11" s="45"/>
      <c r="J11" s="45"/>
    </row>
    <row r="13" spans="1:10" s="43" customFormat="1" ht="30.75" customHeight="1" x14ac:dyDescent="0.25">
      <c r="A13" s="52"/>
      <c r="B13" s="281" t="s">
        <v>45</v>
      </c>
      <c r="C13" s="281"/>
      <c r="D13" s="281"/>
      <c r="E13" s="281"/>
      <c r="F13" s="281"/>
      <c r="G13" s="281"/>
      <c r="H13" s="281"/>
      <c r="I13" s="281"/>
      <c r="J13" s="281"/>
    </row>
    <row r="14" spans="1:10" ht="18.7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51" t="s">
        <v>52</v>
      </c>
      <c r="B5" s="251"/>
      <c r="C5" s="251"/>
      <c r="D5" s="251"/>
    </row>
    <row r="7" spans="1:4" ht="25.5" x14ac:dyDescent="0.25">
      <c r="A7" s="56" t="s">
        <v>24</v>
      </c>
      <c r="B7" s="56" t="s">
        <v>55</v>
      </c>
      <c r="C7" s="56" t="s">
        <v>53</v>
      </c>
      <c r="D7" s="56" t="s">
        <v>54</v>
      </c>
    </row>
    <row r="8" spans="1:4" x14ac:dyDescent="0.25">
      <c r="A8" s="53">
        <v>1</v>
      </c>
      <c r="B8" s="53"/>
      <c r="C8" s="53"/>
      <c r="D8" s="53"/>
    </row>
    <row r="9" spans="1:4" x14ac:dyDescent="0.25">
      <c r="A9" s="53">
        <f>+A8+1</f>
        <v>2</v>
      </c>
      <c r="B9" s="54"/>
      <c r="C9" s="54"/>
      <c r="D9" s="55"/>
    </row>
    <row r="10" spans="1:4" x14ac:dyDescent="0.25">
      <c r="A10" s="53">
        <f t="shared" ref="A10:A17" si="0">+A9+1</f>
        <v>3</v>
      </c>
      <c r="B10" s="54"/>
      <c r="C10" s="54"/>
      <c r="D10" s="55"/>
    </row>
    <row r="11" spans="1:4" x14ac:dyDescent="0.25">
      <c r="A11" s="53">
        <f t="shared" si="0"/>
        <v>4</v>
      </c>
      <c r="B11" s="54"/>
      <c r="C11" s="54"/>
      <c r="D11" s="55"/>
    </row>
    <row r="12" spans="1:4" x14ac:dyDescent="0.25">
      <c r="A12" s="53">
        <f t="shared" si="0"/>
        <v>5</v>
      </c>
      <c r="B12" s="54"/>
      <c r="C12" s="54"/>
      <c r="D12" s="55"/>
    </row>
    <row r="13" spans="1:4" x14ac:dyDescent="0.25">
      <c r="A13" s="53">
        <f t="shared" si="0"/>
        <v>6</v>
      </c>
      <c r="B13" s="54"/>
      <c r="C13" s="54"/>
      <c r="D13" s="55"/>
    </row>
    <row r="14" spans="1:4" x14ac:dyDescent="0.25">
      <c r="A14" s="53">
        <f t="shared" si="0"/>
        <v>7</v>
      </c>
      <c r="B14" s="54"/>
      <c r="C14" s="54"/>
      <c r="D14" s="55"/>
    </row>
    <row r="15" spans="1:4" x14ac:dyDescent="0.25">
      <c r="A15" s="53">
        <f t="shared" si="0"/>
        <v>8</v>
      </c>
      <c r="B15" s="54"/>
      <c r="C15" s="54"/>
      <c r="D15" s="55"/>
    </row>
    <row r="16" spans="1:4" x14ac:dyDescent="0.25">
      <c r="A16" s="53">
        <f t="shared" si="0"/>
        <v>9</v>
      </c>
      <c r="B16" s="54"/>
      <c r="C16" s="54"/>
      <c r="D16" s="55"/>
    </row>
    <row r="17" spans="1:4" x14ac:dyDescent="0.25">
      <c r="A17" s="53">
        <f t="shared" si="0"/>
        <v>10</v>
      </c>
      <c r="B17" s="54"/>
      <c r="C17" s="54"/>
      <c r="D17" s="55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14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A4" sqref="A4"/>
    </sheetView>
  </sheetViews>
  <sheetFormatPr defaultColWidth="9.140625" defaultRowHeight="18.75" x14ac:dyDescent="0.25"/>
  <cols>
    <col min="1" max="1" width="8.140625" style="31" customWidth="1"/>
    <col min="2" max="2" width="28.85546875" style="33" customWidth="1"/>
    <col min="3" max="3" width="26.140625" style="33" customWidth="1"/>
    <col min="4" max="4" width="26.7109375" style="31" customWidth="1"/>
    <col min="5" max="5" width="19" style="33" customWidth="1"/>
    <col min="6" max="8" width="15.7109375" style="33" customWidth="1"/>
    <col min="9" max="9" width="20.5703125" style="33" customWidth="1"/>
    <col min="10" max="10" width="17.5703125" style="33" customWidth="1"/>
    <col min="11" max="12" width="18.140625" style="33" customWidth="1"/>
    <col min="13" max="13" width="16.7109375" style="31" customWidth="1"/>
    <col min="14" max="16" width="15.7109375" style="31" customWidth="1"/>
    <col min="17" max="20" width="18.7109375" style="31" customWidth="1"/>
    <col min="21" max="26" width="15.7109375" style="31" customWidth="1"/>
    <col min="27" max="16384" width="9.140625" style="31"/>
  </cols>
  <sheetData>
    <row r="1" spans="1:16" ht="93" customHeight="1" x14ac:dyDescent="0.25">
      <c r="G1" s="177" t="s">
        <v>89</v>
      </c>
      <c r="H1" s="177"/>
      <c r="I1" s="177"/>
      <c r="J1" s="177"/>
      <c r="K1" s="179"/>
      <c r="L1" s="179"/>
    </row>
    <row r="2" spans="1:16" x14ac:dyDescent="0.25">
      <c r="K2" s="179"/>
      <c r="L2" s="179"/>
    </row>
    <row r="3" spans="1:16" ht="60" customHeight="1" x14ac:dyDescent="0.25">
      <c r="A3" s="185" t="s">
        <v>611</v>
      </c>
      <c r="B3" s="185"/>
      <c r="C3" s="185"/>
      <c r="D3" s="185"/>
      <c r="E3" s="185"/>
      <c r="F3" s="185"/>
      <c r="G3" s="185"/>
      <c r="H3" s="185"/>
      <c r="I3" s="185"/>
      <c r="J3" s="185"/>
      <c r="K3" s="37"/>
      <c r="L3" s="37"/>
      <c r="M3" s="32"/>
      <c r="N3" s="32"/>
      <c r="O3" s="32"/>
      <c r="P3" s="32"/>
    </row>
    <row r="4" spans="1:16" x14ac:dyDescent="0.25">
      <c r="J4" s="34"/>
      <c r="L4" s="31"/>
    </row>
    <row r="5" spans="1:16" ht="39.75" customHeight="1" x14ac:dyDescent="0.25">
      <c r="A5" s="182" t="s">
        <v>14</v>
      </c>
      <c r="B5" s="180" t="s">
        <v>56</v>
      </c>
      <c r="C5" s="180" t="s">
        <v>57</v>
      </c>
      <c r="D5" s="180" t="s">
        <v>58</v>
      </c>
      <c r="E5" s="180" t="s">
        <v>59</v>
      </c>
      <c r="F5" s="184" t="s">
        <v>61</v>
      </c>
      <c r="G5" s="184"/>
      <c r="H5" s="180" t="s">
        <v>68</v>
      </c>
      <c r="I5" s="180" t="s">
        <v>69</v>
      </c>
      <c r="J5" s="180" t="s">
        <v>85</v>
      </c>
      <c r="L5" s="34"/>
    </row>
    <row r="6" spans="1:16" ht="159.75" customHeight="1" x14ac:dyDescent="0.25">
      <c r="A6" s="183"/>
      <c r="B6" s="181"/>
      <c r="C6" s="181"/>
      <c r="D6" s="181"/>
      <c r="E6" s="181"/>
      <c r="F6" s="57" t="s">
        <v>67</v>
      </c>
      <c r="G6" s="57" t="s">
        <v>70</v>
      </c>
      <c r="H6" s="181"/>
      <c r="I6" s="181"/>
      <c r="J6" s="181"/>
      <c r="L6" s="34"/>
    </row>
    <row r="7" spans="1:16" ht="36.75" customHeight="1" x14ac:dyDescent="0.25">
      <c r="A7" s="59">
        <v>1</v>
      </c>
      <c r="B7" s="186" t="s">
        <v>205</v>
      </c>
      <c r="C7" s="187"/>
      <c r="D7" s="187"/>
      <c r="E7" s="187"/>
      <c r="F7" s="187"/>
      <c r="G7" s="187"/>
      <c r="H7" s="187"/>
      <c r="I7" s="187"/>
      <c r="J7" s="188"/>
      <c r="L7" s="34"/>
    </row>
    <row r="8" spans="1:16" ht="36.75" customHeight="1" x14ac:dyDescent="0.25">
      <c r="A8" s="119" t="s">
        <v>98</v>
      </c>
      <c r="B8" s="120"/>
      <c r="C8" s="121"/>
      <c r="D8" s="121"/>
      <c r="E8" s="121"/>
      <c r="F8" s="121"/>
      <c r="G8" s="121"/>
      <c r="H8" s="121"/>
      <c r="I8" s="121"/>
      <c r="J8" s="122"/>
      <c r="K8" s="117"/>
      <c r="L8" s="34"/>
    </row>
    <row r="9" spans="1:16" ht="36.75" customHeight="1" x14ac:dyDescent="0.25">
      <c r="A9" s="119" t="s">
        <v>99</v>
      </c>
      <c r="B9" s="120"/>
      <c r="C9" s="121"/>
      <c r="D9" s="121"/>
      <c r="E9" s="121"/>
      <c r="F9" s="121"/>
      <c r="G9" s="121"/>
      <c r="H9" s="121"/>
      <c r="I9" s="121"/>
      <c r="J9" s="122"/>
      <c r="K9" s="117"/>
      <c r="L9" s="34"/>
    </row>
    <row r="10" spans="1:16" ht="36.75" customHeight="1" x14ac:dyDescent="0.25">
      <c r="A10" s="119" t="s">
        <v>100</v>
      </c>
      <c r="B10" s="120"/>
      <c r="C10" s="121"/>
      <c r="D10" s="121"/>
      <c r="E10" s="121"/>
      <c r="F10" s="121"/>
      <c r="G10" s="121"/>
      <c r="H10" s="121"/>
      <c r="I10" s="121"/>
      <c r="J10" s="122"/>
      <c r="K10" s="117"/>
      <c r="L10" s="34"/>
    </row>
    <row r="11" spans="1:16" ht="36.75" customHeight="1" x14ac:dyDescent="0.25">
      <c r="A11" s="119" t="s">
        <v>101</v>
      </c>
      <c r="B11" s="120"/>
      <c r="C11" s="121"/>
      <c r="D11" s="121"/>
      <c r="E11" s="121"/>
      <c r="F11" s="121"/>
      <c r="G11" s="121"/>
      <c r="H11" s="121"/>
      <c r="I11" s="121"/>
      <c r="J11" s="122"/>
      <c r="K11" s="117"/>
      <c r="L11" s="34"/>
    </row>
    <row r="12" spans="1:16" x14ac:dyDescent="0.25">
      <c r="L12" s="34"/>
    </row>
    <row r="13" spans="1:16" ht="4.5" customHeight="1" x14ac:dyDescent="0.25">
      <c r="L13" s="34"/>
    </row>
    <row r="14" spans="1:16" ht="66.75" customHeight="1" x14ac:dyDescent="0.25">
      <c r="A14" s="178" t="s">
        <v>86</v>
      </c>
      <c r="B14" s="178"/>
      <c r="C14" s="178"/>
      <c r="D14" s="178"/>
      <c r="E14" s="178"/>
      <c r="F14" s="178"/>
      <c r="G14" s="178"/>
      <c r="H14" s="178"/>
      <c r="I14" s="178"/>
      <c r="J14" s="178"/>
      <c r="K14" s="48"/>
      <c r="L14" s="48"/>
    </row>
  </sheetData>
  <mergeCells count="15">
    <mergeCell ref="G1:J1"/>
    <mergeCell ref="A14:J14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  <mergeCell ref="B7:J7"/>
  </mergeCells>
  <printOptions horizontalCentered="1"/>
  <pageMargins left="0.19685039370078741" right="0.19685039370078741" top="0.19685039370078741" bottom="0.19685039370078741" header="0" footer="0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00B0F0"/>
  </sheetPr>
  <dimension ref="A1:O26"/>
  <sheetViews>
    <sheetView zoomScaleNormal="100" zoomScaleSheetLayoutView="100" workbookViewId="0">
      <pane xSplit="2" ySplit="6" topLeftCell="C10" activePane="bottomRight" state="frozen"/>
      <selection activeCell="F9" sqref="F9"/>
      <selection pane="topRight" activeCell="F9" sqref="F9"/>
      <selection pane="bottomLeft" activeCell="F9" sqref="F9"/>
      <selection pane="bottomRight" activeCell="D16" sqref="D16"/>
    </sheetView>
  </sheetViews>
  <sheetFormatPr defaultColWidth="9.140625" defaultRowHeight="15.75" x14ac:dyDescent="0.25"/>
  <cols>
    <col min="1" max="1" width="8.7109375" style="2" customWidth="1"/>
    <col min="2" max="2" width="13.140625" style="7" customWidth="1"/>
    <col min="3" max="3" width="58.28515625" style="7" customWidth="1"/>
    <col min="4" max="5" width="24.140625" style="7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59.25" customHeight="1" x14ac:dyDescent="0.25">
      <c r="E1" s="197" t="s">
        <v>87</v>
      </c>
      <c r="F1" s="197"/>
    </row>
    <row r="2" spans="1:15" ht="8.25" customHeight="1" x14ac:dyDescent="0.25">
      <c r="A2" s="7"/>
      <c r="F2" s="60"/>
      <c r="G2" s="7"/>
      <c r="H2" s="7"/>
      <c r="I2" s="7"/>
      <c r="J2" s="7"/>
      <c r="K2" s="7"/>
      <c r="L2" s="7"/>
      <c r="M2" s="7"/>
      <c r="N2" s="7"/>
      <c r="O2" s="7"/>
    </row>
    <row r="3" spans="1:15" ht="54.6" customHeight="1" x14ac:dyDescent="0.25">
      <c r="A3" s="200" t="s">
        <v>612</v>
      </c>
      <c r="B3" s="200"/>
      <c r="C3" s="200"/>
      <c r="D3" s="200"/>
      <c r="E3" s="200"/>
      <c r="F3" s="200"/>
      <c r="G3" s="1"/>
      <c r="H3" s="1"/>
      <c r="I3" s="1"/>
      <c r="J3" s="1"/>
    </row>
    <row r="4" spans="1:15" ht="22.5" customHeight="1" x14ac:dyDescent="0.25">
      <c r="F4" s="113" t="s">
        <v>181</v>
      </c>
    </row>
    <row r="5" spans="1:15" ht="29.25" customHeight="1" x14ac:dyDescent="0.25">
      <c r="A5" s="198" t="s">
        <v>14</v>
      </c>
      <c r="B5" s="198" t="s">
        <v>15</v>
      </c>
      <c r="C5" s="198" t="s">
        <v>62</v>
      </c>
      <c r="D5" s="196" t="s">
        <v>16</v>
      </c>
      <c r="E5" s="196"/>
      <c r="F5" s="198" t="s">
        <v>36</v>
      </c>
      <c r="K5" s="4"/>
    </row>
    <row r="6" spans="1:15" ht="35.25" customHeight="1" x14ac:dyDescent="0.25">
      <c r="A6" s="199"/>
      <c r="B6" s="199"/>
      <c r="C6" s="199"/>
      <c r="D6" s="24" t="s">
        <v>17</v>
      </c>
      <c r="E6" s="24" t="s">
        <v>18</v>
      </c>
      <c r="F6" s="199"/>
      <c r="G6" s="7"/>
      <c r="H6" s="7"/>
      <c r="I6" s="7"/>
      <c r="J6" s="7"/>
      <c r="K6" s="4"/>
      <c r="L6" s="7"/>
      <c r="M6" s="7"/>
      <c r="N6" s="7"/>
      <c r="O6" s="7"/>
    </row>
    <row r="7" spans="1:15" x14ac:dyDescent="0.25">
      <c r="A7" s="190">
        <v>1</v>
      </c>
      <c r="B7" s="193" t="s">
        <v>19</v>
      </c>
      <c r="C7" s="62" t="s">
        <v>64</v>
      </c>
      <c r="D7" s="26"/>
      <c r="E7" s="26"/>
      <c r="F7" s="125"/>
    </row>
    <row r="8" spans="1:15" ht="30" x14ac:dyDescent="0.25">
      <c r="A8" s="191"/>
      <c r="B8" s="194"/>
      <c r="C8" s="63" t="s">
        <v>65</v>
      </c>
      <c r="D8" s="27">
        <v>14</v>
      </c>
      <c r="E8" s="27">
        <v>34689000</v>
      </c>
      <c r="F8" s="125" t="s">
        <v>176</v>
      </c>
    </row>
    <row r="9" spans="1:15" x14ac:dyDescent="0.25">
      <c r="A9" s="191"/>
      <c r="B9" s="194"/>
      <c r="C9" s="63" t="s">
        <v>66</v>
      </c>
      <c r="D9" s="27"/>
      <c r="E9" s="27"/>
      <c r="F9" s="125"/>
      <c r="G9" s="7"/>
      <c r="H9" s="7"/>
      <c r="I9" s="7"/>
      <c r="J9" s="7"/>
      <c r="K9" s="7"/>
      <c r="L9" s="7"/>
      <c r="M9" s="7"/>
      <c r="N9" s="7"/>
      <c r="O9" s="7"/>
    </row>
    <row r="10" spans="1:15" ht="30" x14ac:dyDescent="0.25">
      <c r="A10" s="191"/>
      <c r="B10" s="194"/>
      <c r="C10" s="64" t="s">
        <v>63</v>
      </c>
      <c r="D10" s="28">
        <v>18</v>
      </c>
      <c r="E10" s="28">
        <v>732283000</v>
      </c>
      <c r="F10" s="28" t="s">
        <v>176</v>
      </c>
    </row>
    <row r="11" spans="1:15" x14ac:dyDescent="0.25">
      <c r="A11" s="190">
        <f>+A7+1</f>
        <v>2</v>
      </c>
      <c r="B11" s="193" t="s">
        <v>20</v>
      </c>
      <c r="C11" s="62" t="s">
        <v>64</v>
      </c>
      <c r="D11" s="26"/>
      <c r="E11" s="26"/>
      <c r="F11" s="28"/>
      <c r="G11" s="7"/>
      <c r="H11" s="7"/>
      <c r="I11" s="7"/>
      <c r="J11" s="7"/>
      <c r="K11" s="7"/>
      <c r="L11" s="7"/>
      <c r="M11" s="7"/>
      <c r="N11" s="7"/>
      <c r="O11" s="7"/>
    </row>
    <row r="12" spans="1:15" ht="30" x14ac:dyDescent="0.25">
      <c r="A12" s="191"/>
      <c r="B12" s="194"/>
      <c r="C12" s="63" t="s">
        <v>65</v>
      </c>
      <c r="D12" s="124">
        <v>35</v>
      </c>
      <c r="E12" s="124">
        <v>391487542</v>
      </c>
      <c r="F12" s="125" t="s">
        <v>176</v>
      </c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25">
      <c r="A13" s="191"/>
      <c r="B13" s="194"/>
      <c r="C13" s="65" t="s">
        <v>66</v>
      </c>
      <c r="D13" s="126"/>
      <c r="E13" s="126"/>
      <c r="F13" s="125"/>
      <c r="G13" s="7"/>
      <c r="H13" s="7"/>
      <c r="I13" s="7"/>
      <c r="J13" s="7"/>
      <c r="K13" s="7"/>
      <c r="L13" s="7"/>
      <c r="M13" s="7"/>
      <c r="N13" s="7"/>
      <c r="O13" s="7"/>
    </row>
    <row r="14" spans="1:15" s="6" customFormat="1" ht="30" x14ac:dyDescent="0.25">
      <c r="A14" s="191"/>
      <c r="B14" s="194"/>
      <c r="C14" s="64" t="s">
        <v>63</v>
      </c>
      <c r="D14" s="125">
        <v>42</v>
      </c>
      <c r="E14" s="125">
        <v>1848952352.5099998</v>
      </c>
      <c r="F14" s="125" t="s">
        <v>176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190">
        <v>3</v>
      </c>
      <c r="B15" s="193" t="s">
        <v>21</v>
      </c>
      <c r="C15" s="62" t="s">
        <v>64</v>
      </c>
      <c r="D15" s="49"/>
      <c r="E15" s="49"/>
      <c r="F15" s="28"/>
      <c r="G15" s="7"/>
      <c r="H15" s="7"/>
      <c r="I15" s="7"/>
      <c r="J15" s="7"/>
      <c r="K15" s="7"/>
      <c r="L15" s="7"/>
      <c r="M15" s="7"/>
      <c r="N15" s="7"/>
      <c r="O15" s="7"/>
    </row>
    <row r="16" spans="1:15" ht="30" x14ac:dyDescent="0.25">
      <c r="A16" s="191"/>
      <c r="B16" s="194"/>
      <c r="C16" s="63" t="s">
        <v>65</v>
      </c>
      <c r="D16" s="50">
        <v>12</v>
      </c>
      <c r="E16" s="50">
        <v>153481328.01999998</v>
      </c>
      <c r="F16" s="125" t="s">
        <v>176</v>
      </c>
      <c r="G16" s="7"/>
      <c r="H16" s="7"/>
      <c r="I16" s="7"/>
      <c r="J16" s="7"/>
      <c r="K16" s="7"/>
      <c r="L16" s="7"/>
      <c r="M16" s="7"/>
      <c r="N16" s="7"/>
      <c r="O16" s="7"/>
    </row>
    <row r="17" spans="1:15" x14ac:dyDescent="0.25">
      <c r="A17" s="191"/>
      <c r="B17" s="194"/>
      <c r="C17" s="63" t="s">
        <v>66</v>
      </c>
      <c r="D17" s="50"/>
      <c r="E17" s="50"/>
      <c r="F17" s="125"/>
      <c r="G17" s="7"/>
      <c r="H17" s="7"/>
      <c r="I17" s="7"/>
      <c r="J17" s="7"/>
      <c r="K17" s="7"/>
      <c r="L17" s="7"/>
      <c r="M17" s="7"/>
      <c r="N17" s="7"/>
      <c r="O17" s="7"/>
    </row>
    <row r="18" spans="1:15" ht="30" x14ac:dyDescent="0.25">
      <c r="A18" s="192"/>
      <c r="B18" s="195"/>
      <c r="C18" s="64" t="s">
        <v>63</v>
      </c>
      <c r="D18" s="28">
        <v>95</v>
      </c>
      <c r="E18" s="28">
        <v>21632979394.939999</v>
      </c>
      <c r="F18" s="125" t="s">
        <v>176</v>
      </c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190">
        <v>4</v>
      </c>
      <c r="B19" s="193" t="s">
        <v>37</v>
      </c>
      <c r="C19" s="62" t="s">
        <v>64</v>
      </c>
      <c r="D19" s="26"/>
      <c r="E19" s="26"/>
      <c r="F19" s="125"/>
    </row>
    <row r="20" spans="1:15" x14ac:dyDescent="0.25">
      <c r="A20" s="191"/>
      <c r="B20" s="194"/>
      <c r="C20" s="63" t="s">
        <v>65</v>
      </c>
      <c r="D20" s="27"/>
      <c r="E20" s="27"/>
      <c r="F20" s="125"/>
    </row>
    <row r="21" spans="1:15" x14ac:dyDescent="0.25">
      <c r="A21" s="191"/>
      <c r="B21" s="194"/>
      <c r="C21" s="63" t="s">
        <v>66</v>
      </c>
      <c r="D21" s="27"/>
      <c r="E21" s="27"/>
      <c r="F21" s="125"/>
    </row>
    <row r="22" spans="1:15" x14ac:dyDescent="0.25">
      <c r="A22" s="192"/>
      <c r="B22" s="195"/>
      <c r="C22" s="64" t="s">
        <v>63</v>
      </c>
      <c r="D22" s="28"/>
      <c r="E22" s="28"/>
      <c r="F22" s="125"/>
    </row>
    <row r="23" spans="1:15" ht="8.25" customHeight="1" x14ac:dyDescent="0.25"/>
    <row r="24" spans="1:15" ht="18.75" customHeight="1" x14ac:dyDescent="0.25">
      <c r="A24" s="189" t="s">
        <v>86</v>
      </c>
      <c r="B24" s="189"/>
      <c r="C24" s="189"/>
      <c r="D24" s="189"/>
      <c r="E24" s="189"/>
      <c r="F24" s="189"/>
      <c r="G24" s="48"/>
      <c r="H24" s="48"/>
      <c r="I24" s="48"/>
      <c r="J24" s="48"/>
      <c r="K24" s="48"/>
      <c r="L24" s="48"/>
      <c r="M24" s="48"/>
      <c r="N24" s="48"/>
    </row>
    <row r="25" spans="1:15" x14ac:dyDescent="0.25">
      <c r="A25" s="189"/>
      <c r="B25" s="189"/>
      <c r="C25" s="189"/>
      <c r="D25" s="189"/>
      <c r="E25" s="189"/>
      <c r="F25" s="189"/>
    </row>
    <row r="26" spans="1:15" ht="12.75" customHeight="1" x14ac:dyDescent="0.25">
      <c r="A26" s="189"/>
      <c r="B26" s="189"/>
      <c r="C26" s="189"/>
      <c r="D26" s="189"/>
      <c r="E26" s="189"/>
      <c r="F26" s="189"/>
    </row>
  </sheetData>
  <mergeCells count="16">
    <mergeCell ref="E1:F1"/>
    <mergeCell ref="F5:F6"/>
    <mergeCell ref="A3:F3"/>
    <mergeCell ref="A5:A6"/>
    <mergeCell ref="B5:B6"/>
    <mergeCell ref="C5:C6"/>
    <mergeCell ref="A11:A14"/>
    <mergeCell ref="B11:B14"/>
    <mergeCell ref="D5:E5"/>
    <mergeCell ref="A7:A10"/>
    <mergeCell ref="B7:B10"/>
    <mergeCell ref="A24:F26"/>
    <mergeCell ref="A15:A18"/>
    <mergeCell ref="B15:B18"/>
    <mergeCell ref="A19:A22"/>
    <mergeCell ref="B19:B22"/>
  </mergeCells>
  <printOptions horizontalCentered="1"/>
  <pageMargins left="0.19685039370078741" right="0.19685039370078741" top="0.19685039370078741" bottom="0.19685039370078741" header="0" footer="0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tabColor rgb="FF00B0F0"/>
    <pageSetUpPr fitToPage="1"/>
  </sheetPr>
  <dimension ref="A1:L17"/>
  <sheetViews>
    <sheetView zoomScale="85" zoomScaleNormal="85" zoomScaleSheetLayoutView="85" workbookViewId="0">
      <selection activeCell="A3" sqref="A3"/>
    </sheetView>
  </sheetViews>
  <sheetFormatPr defaultColWidth="9.140625" defaultRowHeight="18.75" x14ac:dyDescent="0.25"/>
  <cols>
    <col min="1" max="1" width="9.7109375" style="35" bestFit="1" customWidth="1"/>
    <col min="2" max="2" width="12.85546875" style="38" customWidth="1"/>
    <col min="3" max="3" width="40.5703125" style="35" customWidth="1"/>
    <col min="4" max="4" width="37.140625" style="38" customWidth="1"/>
    <col min="5" max="5" width="22.85546875" style="38" customWidth="1"/>
    <col min="6" max="6" width="22.7109375" style="38" customWidth="1"/>
    <col min="7" max="7" width="35.42578125" style="38" customWidth="1"/>
    <col min="8" max="8" width="19" style="38" customWidth="1"/>
    <col min="9" max="9" width="24.7109375" style="38" customWidth="1"/>
    <col min="10" max="10" width="20.140625" style="38" customWidth="1"/>
    <col min="11" max="11" width="23.28515625" style="38" customWidth="1"/>
    <col min="12" max="12" width="24" style="38" customWidth="1"/>
    <col min="13" max="14" width="18.7109375" style="35" customWidth="1"/>
    <col min="15" max="20" width="15.7109375" style="35" customWidth="1"/>
    <col min="21" max="16384" width="9.140625" style="35"/>
  </cols>
  <sheetData>
    <row r="1" spans="1:12" ht="107.25" customHeight="1" x14ac:dyDescent="0.25">
      <c r="I1" s="201" t="s">
        <v>90</v>
      </c>
      <c r="J1" s="201"/>
      <c r="K1" s="201"/>
      <c r="L1" s="201"/>
    </row>
    <row r="2" spans="1:12" ht="77.25" customHeight="1" x14ac:dyDescent="0.25">
      <c r="A2" s="185" t="s">
        <v>613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x14ac:dyDescent="0.25">
      <c r="A3" s="115"/>
      <c r="L3" s="34"/>
    </row>
    <row r="4" spans="1:12" ht="49.5" customHeight="1" x14ac:dyDescent="0.25">
      <c r="A4" s="203" t="s">
        <v>14</v>
      </c>
      <c r="B4" s="203" t="s">
        <v>15</v>
      </c>
      <c r="C4" s="203" t="s">
        <v>7</v>
      </c>
      <c r="D4" s="203" t="s">
        <v>38</v>
      </c>
      <c r="E4" s="203" t="s">
        <v>11</v>
      </c>
      <c r="F4" s="203" t="s">
        <v>12</v>
      </c>
      <c r="G4" s="205" t="s">
        <v>61</v>
      </c>
      <c r="H4" s="205"/>
      <c r="I4" s="203" t="s">
        <v>8</v>
      </c>
      <c r="J4" s="203" t="s">
        <v>9</v>
      </c>
      <c r="K4" s="203" t="s">
        <v>10</v>
      </c>
      <c r="L4" s="203" t="s">
        <v>73</v>
      </c>
    </row>
    <row r="5" spans="1:12" ht="62.25" customHeight="1" x14ac:dyDescent="0.25">
      <c r="A5" s="204"/>
      <c r="B5" s="204"/>
      <c r="C5" s="204"/>
      <c r="D5" s="204"/>
      <c r="E5" s="204"/>
      <c r="F5" s="204"/>
      <c r="G5" s="67" t="s">
        <v>67</v>
      </c>
      <c r="H5" s="67" t="s">
        <v>70</v>
      </c>
      <c r="I5" s="204"/>
      <c r="J5" s="204"/>
      <c r="K5" s="204"/>
      <c r="L5" s="204"/>
    </row>
    <row r="6" spans="1:12" ht="49.5" customHeight="1" x14ac:dyDescent="0.25">
      <c r="A6" s="78" t="s">
        <v>98</v>
      </c>
      <c r="B6" s="73"/>
      <c r="C6" s="128"/>
      <c r="D6" s="116"/>
      <c r="E6" s="128"/>
      <c r="F6" s="73"/>
      <c r="G6" s="129"/>
      <c r="H6" s="130"/>
      <c r="I6" s="77"/>
      <c r="J6" s="127"/>
      <c r="K6" s="127"/>
      <c r="L6" s="73"/>
    </row>
    <row r="7" spans="1:12" ht="42" customHeight="1" x14ac:dyDescent="0.25">
      <c r="A7" s="78" t="s">
        <v>99</v>
      </c>
      <c r="B7" s="73"/>
      <c r="C7" s="74"/>
      <c r="D7" s="74"/>
      <c r="E7" s="73"/>
      <c r="F7" s="79"/>
      <c r="G7" s="74"/>
      <c r="H7" s="73"/>
      <c r="I7" s="77"/>
      <c r="J7" s="73"/>
      <c r="K7" s="73"/>
      <c r="L7" s="73"/>
    </row>
    <row r="8" spans="1:12" ht="42" customHeight="1" x14ac:dyDescent="0.25">
      <c r="A8" s="78" t="s">
        <v>100</v>
      </c>
      <c r="B8" s="73"/>
      <c r="C8" s="74"/>
      <c r="D8" s="74"/>
      <c r="E8" s="73"/>
      <c r="F8" s="73"/>
      <c r="G8" s="74"/>
      <c r="H8" s="73"/>
      <c r="I8" s="73"/>
      <c r="J8" s="73"/>
      <c r="K8" s="73"/>
      <c r="L8" s="73"/>
    </row>
    <row r="9" spans="1:12" ht="42" customHeight="1" x14ac:dyDescent="0.25">
      <c r="A9" s="78" t="s">
        <v>101</v>
      </c>
      <c r="B9" s="73"/>
      <c r="C9" s="74"/>
      <c r="D9" s="74"/>
      <c r="E9" s="73"/>
      <c r="F9" s="73"/>
      <c r="G9" s="74"/>
      <c r="H9" s="73"/>
      <c r="I9" s="73"/>
      <c r="J9" s="73"/>
      <c r="K9" s="73"/>
      <c r="L9" s="73"/>
    </row>
    <row r="10" spans="1:12" ht="42" customHeight="1" x14ac:dyDescent="0.25">
      <c r="A10" s="78" t="s">
        <v>102</v>
      </c>
      <c r="B10" s="73"/>
      <c r="C10" s="74"/>
      <c r="D10" s="74"/>
      <c r="E10" s="73"/>
      <c r="F10" s="73"/>
      <c r="G10" s="74"/>
      <c r="H10" s="73"/>
      <c r="I10" s="73"/>
      <c r="J10" s="73"/>
      <c r="K10" s="73"/>
      <c r="L10" s="73"/>
    </row>
    <row r="11" spans="1:12" ht="42" customHeight="1" x14ac:dyDescent="0.25">
      <c r="A11" s="78" t="s">
        <v>103</v>
      </c>
      <c r="B11" s="73"/>
      <c r="C11" s="74"/>
      <c r="D11" s="74"/>
      <c r="E11" s="73"/>
      <c r="F11" s="73"/>
      <c r="G11" s="74"/>
      <c r="H11" s="73"/>
      <c r="I11" s="73"/>
      <c r="J11" s="73"/>
      <c r="K11" s="73"/>
      <c r="L11" s="73"/>
    </row>
    <row r="12" spans="1:12" ht="42" customHeight="1" x14ac:dyDescent="0.25">
      <c r="A12" s="78" t="s">
        <v>104</v>
      </c>
      <c r="B12" s="73"/>
      <c r="C12" s="74"/>
      <c r="D12" s="74"/>
      <c r="E12" s="73"/>
      <c r="F12" s="73"/>
      <c r="G12" s="74"/>
      <c r="H12" s="73"/>
      <c r="I12" s="77"/>
      <c r="J12" s="73"/>
      <c r="K12" s="73"/>
      <c r="L12" s="73"/>
    </row>
    <row r="13" spans="1:12" ht="42" customHeight="1" x14ac:dyDescent="0.25">
      <c r="A13" s="78" t="s">
        <v>105</v>
      </c>
      <c r="B13" s="73"/>
      <c r="C13" s="80"/>
      <c r="D13" s="74"/>
      <c r="E13" s="73"/>
      <c r="F13" s="73"/>
      <c r="G13" s="74"/>
      <c r="H13" s="73"/>
      <c r="I13" s="77"/>
      <c r="J13" s="73"/>
      <c r="K13" s="73"/>
      <c r="L13" s="73"/>
    </row>
    <row r="14" spans="1:12" ht="42" customHeight="1" x14ac:dyDescent="0.25">
      <c r="A14" s="78" t="s">
        <v>106</v>
      </c>
      <c r="B14" s="73"/>
      <c r="C14" s="74"/>
      <c r="D14" s="74"/>
      <c r="E14" s="73"/>
      <c r="F14" s="81"/>
      <c r="G14" s="74"/>
      <c r="H14" s="73"/>
      <c r="I14" s="77"/>
      <c r="J14" s="73"/>
      <c r="K14" s="73"/>
      <c r="L14" s="73"/>
    </row>
    <row r="15" spans="1:12" ht="42" customHeight="1" x14ac:dyDescent="0.25">
      <c r="A15" s="206" t="s">
        <v>22</v>
      </c>
      <c r="B15" s="207"/>
      <c r="C15" s="12"/>
      <c r="D15" s="36"/>
      <c r="E15" s="36"/>
      <c r="F15" s="36"/>
      <c r="G15" s="36"/>
      <c r="H15" s="36"/>
      <c r="I15" s="36"/>
      <c r="J15" s="36"/>
      <c r="K15" s="36"/>
      <c r="L15" s="36">
        <f>SUM(L6:L14)</f>
        <v>0</v>
      </c>
    </row>
    <row r="16" spans="1:12" ht="14.25" customHeight="1" x14ac:dyDescent="0.25"/>
    <row r="17" spans="1:12" ht="54" customHeight="1" x14ac:dyDescent="0.25">
      <c r="A17" s="202" t="s">
        <v>86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</row>
  </sheetData>
  <mergeCells count="15">
    <mergeCell ref="A2:L2"/>
    <mergeCell ref="I1:L1"/>
    <mergeCell ref="A17:L17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  <mergeCell ref="A15:B15"/>
  </mergeCells>
  <printOptions horizontalCentered="1"/>
  <pageMargins left="0.19685039370078741" right="0.19685039370078741" top="0.39370078740157483" bottom="0.19685039370078741" header="0" footer="0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00B0F0"/>
    <pageSetUpPr fitToPage="1"/>
  </sheetPr>
  <dimension ref="A1:L280"/>
  <sheetViews>
    <sheetView topLeftCell="D1" zoomScale="70" zoomScaleNormal="70" zoomScaleSheetLayoutView="85" workbookViewId="0">
      <pane ySplit="6" topLeftCell="A269" activePane="bottomLeft" state="frozen"/>
      <selection activeCell="B1" sqref="B1"/>
      <selection pane="bottomLeft" activeCell="Q5" sqref="Q5"/>
    </sheetView>
  </sheetViews>
  <sheetFormatPr defaultColWidth="9.140625" defaultRowHeight="18.75" x14ac:dyDescent="0.25"/>
  <cols>
    <col min="1" max="1" width="8.140625" style="131" customWidth="1"/>
    <col min="2" max="2" width="14.28515625" style="132" customWidth="1"/>
    <col min="3" max="3" width="45.5703125" style="133" customWidth="1"/>
    <col min="4" max="4" width="36.5703125" style="132" customWidth="1"/>
    <col min="5" max="5" width="24.140625" style="132" customWidth="1"/>
    <col min="6" max="6" width="33.28515625" style="132" customWidth="1"/>
    <col min="7" max="7" width="35.28515625" style="132" customWidth="1"/>
    <col min="8" max="8" width="28" style="132" customWidth="1"/>
    <col min="9" max="9" width="27.42578125" style="132" customWidth="1"/>
    <col min="10" max="10" width="25.140625" style="156" customWidth="1"/>
    <col min="11" max="11" width="24.85546875" style="156" customWidth="1"/>
    <col min="12" max="12" width="27.140625" style="156" customWidth="1"/>
    <col min="13" max="16384" width="9.140625" style="133"/>
  </cols>
  <sheetData>
    <row r="1" spans="1:12" ht="84.75" customHeight="1" x14ac:dyDescent="0.25">
      <c r="I1" s="234" t="s">
        <v>91</v>
      </c>
      <c r="J1" s="234"/>
      <c r="K1" s="234"/>
      <c r="L1" s="234"/>
    </row>
    <row r="2" spans="1:12" x14ac:dyDescent="0.25">
      <c r="K2" s="236"/>
      <c r="L2" s="236"/>
    </row>
    <row r="3" spans="1:12" ht="81.75" customHeight="1" x14ac:dyDescent="0.25">
      <c r="A3" s="237" t="s">
        <v>614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</row>
    <row r="4" spans="1:12" x14ac:dyDescent="0.25">
      <c r="L4" s="134"/>
    </row>
    <row r="5" spans="1:12" ht="45" customHeight="1" x14ac:dyDescent="0.25">
      <c r="A5" s="235" t="s">
        <v>14</v>
      </c>
      <c r="B5" s="235" t="s">
        <v>15</v>
      </c>
      <c r="C5" s="235" t="s">
        <v>7</v>
      </c>
      <c r="D5" s="235" t="s">
        <v>38</v>
      </c>
      <c r="E5" s="235" t="s">
        <v>11</v>
      </c>
      <c r="F5" s="235" t="s">
        <v>12</v>
      </c>
      <c r="G5" s="238" t="s">
        <v>61</v>
      </c>
      <c r="H5" s="238"/>
      <c r="I5" s="235" t="s">
        <v>8</v>
      </c>
      <c r="J5" s="235" t="s">
        <v>9</v>
      </c>
      <c r="K5" s="235" t="s">
        <v>10</v>
      </c>
      <c r="L5" s="235" t="s">
        <v>74</v>
      </c>
    </row>
    <row r="6" spans="1:12" ht="61.5" customHeight="1" x14ac:dyDescent="0.25">
      <c r="A6" s="235"/>
      <c r="B6" s="235"/>
      <c r="C6" s="235"/>
      <c r="D6" s="235"/>
      <c r="E6" s="235"/>
      <c r="F6" s="235"/>
      <c r="G6" s="135" t="s">
        <v>67</v>
      </c>
      <c r="H6" s="135" t="s">
        <v>70</v>
      </c>
      <c r="I6" s="235"/>
      <c r="J6" s="235"/>
      <c r="K6" s="235"/>
      <c r="L6" s="235"/>
    </row>
    <row r="7" spans="1:12" ht="45.75" customHeight="1" x14ac:dyDescent="0.25">
      <c r="A7" s="136">
        <v>1</v>
      </c>
      <c r="B7" s="136" t="s">
        <v>19</v>
      </c>
      <c r="C7" s="149" t="s">
        <v>189</v>
      </c>
      <c r="D7" s="136" t="s">
        <v>109</v>
      </c>
      <c r="E7" s="137" t="s">
        <v>108</v>
      </c>
      <c r="F7" s="136" t="s">
        <v>206</v>
      </c>
      <c r="G7" s="138" t="s">
        <v>207</v>
      </c>
      <c r="H7" s="139">
        <v>201678867</v>
      </c>
      <c r="I7" s="136" t="s">
        <v>185</v>
      </c>
      <c r="J7" s="140">
        <v>15000</v>
      </c>
      <c r="K7" s="140">
        <v>1000</v>
      </c>
      <c r="L7" s="157">
        <f>+J7*K7/1000</f>
        <v>15000</v>
      </c>
    </row>
    <row r="8" spans="1:12" ht="56.25" x14ac:dyDescent="0.25">
      <c r="A8" s="136">
        <v>2</v>
      </c>
      <c r="B8" s="136" t="s">
        <v>19</v>
      </c>
      <c r="C8" s="149" t="s">
        <v>211</v>
      </c>
      <c r="D8" s="136" t="s">
        <v>109</v>
      </c>
      <c r="E8" s="136" t="s">
        <v>110</v>
      </c>
      <c r="F8" s="136" t="s">
        <v>209</v>
      </c>
      <c r="G8" s="138" t="s">
        <v>208</v>
      </c>
      <c r="H8" s="139">
        <v>310789888</v>
      </c>
      <c r="I8" s="136" t="s">
        <v>314</v>
      </c>
      <c r="J8" s="140">
        <v>60</v>
      </c>
      <c r="K8" s="140">
        <v>6500</v>
      </c>
      <c r="L8" s="157">
        <f t="shared" ref="L8:L128" si="0">+J8*K8/1000</f>
        <v>390</v>
      </c>
    </row>
    <row r="9" spans="1:12" ht="56.25" x14ac:dyDescent="0.25">
      <c r="A9" s="136">
        <v>3</v>
      </c>
      <c r="B9" s="136" t="s">
        <v>19</v>
      </c>
      <c r="C9" s="149" t="s">
        <v>211</v>
      </c>
      <c r="D9" s="136" t="s">
        <v>109</v>
      </c>
      <c r="E9" s="136" t="s">
        <v>110</v>
      </c>
      <c r="F9" s="136" t="s">
        <v>210</v>
      </c>
      <c r="G9" s="138" t="s">
        <v>208</v>
      </c>
      <c r="H9" s="139">
        <v>310789888</v>
      </c>
      <c r="I9" s="136" t="s">
        <v>314</v>
      </c>
      <c r="J9" s="140">
        <v>60</v>
      </c>
      <c r="K9" s="140">
        <v>6500</v>
      </c>
      <c r="L9" s="157">
        <f t="shared" si="0"/>
        <v>390</v>
      </c>
    </row>
    <row r="10" spans="1:12" ht="56.25" x14ac:dyDescent="0.25">
      <c r="A10" s="136">
        <v>4</v>
      </c>
      <c r="B10" s="136" t="s">
        <v>19</v>
      </c>
      <c r="C10" s="141" t="s">
        <v>214</v>
      </c>
      <c r="D10" s="136" t="s">
        <v>109</v>
      </c>
      <c r="E10" s="136" t="s">
        <v>110</v>
      </c>
      <c r="F10" s="136" t="s">
        <v>212</v>
      </c>
      <c r="G10" s="138" t="s">
        <v>213</v>
      </c>
      <c r="H10" s="139">
        <v>305582705</v>
      </c>
      <c r="I10" s="136" t="s">
        <v>314</v>
      </c>
      <c r="J10" s="140">
        <v>10</v>
      </c>
      <c r="K10" s="140">
        <v>118451</v>
      </c>
      <c r="L10" s="157">
        <f t="shared" si="0"/>
        <v>1184.51</v>
      </c>
    </row>
    <row r="11" spans="1:12" ht="56.25" x14ac:dyDescent="0.25">
      <c r="A11" s="136">
        <v>5</v>
      </c>
      <c r="B11" s="136" t="s">
        <v>19</v>
      </c>
      <c r="C11" s="149" t="s">
        <v>194</v>
      </c>
      <c r="D11" s="136" t="s">
        <v>109</v>
      </c>
      <c r="E11" s="136" t="s">
        <v>110</v>
      </c>
      <c r="F11" s="136" t="s">
        <v>216</v>
      </c>
      <c r="G11" s="138" t="s">
        <v>215</v>
      </c>
      <c r="H11" s="139">
        <v>310918006</v>
      </c>
      <c r="I11" s="136" t="s">
        <v>314</v>
      </c>
      <c r="J11" s="140">
        <v>200</v>
      </c>
      <c r="K11" s="140">
        <v>1222</v>
      </c>
      <c r="L11" s="157">
        <f t="shared" si="0"/>
        <v>244.4</v>
      </c>
    </row>
    <row r="12" spans="1:12" ht="56.25" x14ac:dyDescent="0.25">
      <c r="A12" s="136">
        <v>6</v>
      </c>
      <c r="B12" s="136" t="s">
        <v>19</v>
      </c>
      <c r="C12" s="149" t="s">
        <v>203</v>
      </c>
      <c r="D12" s="136" t="s">
        <v>109</v>
      </c>
      <c r="E12" s="136" t="s">
        <v>110</v>
      </c>
      <c r="F12" s="136" t="s">
        <v>218</v>
      </c>
      <c r="G12" s="138" t="s">
        <v>217</v>
      </c>
      <c r="H12" s="139">
        <v>308137384</v>
      </c>
      <c r="I12" s="136" t="s">
        <v>219</v>
      </c>
      <c r="J12" s="140">
        <v>40</v>
      </c>
      <c r="K12" s="140">
        <v>6000</v>
      </c>
      <c r="L12" s="157">
        <f t="shared" si="0"/>
        <v>240</v>
      </c>
    </row>
    <row r="13" spans="1:12" ht="56.25" x14ac:dyDescent="0.25">
      <c r="A13" s="136">
        <v>7</v>
      </c>
      <c r="B13" s="136" t="s">
        <v>19</v>
      </c>
      <c r="C13" s="149" t="s">
        <v>222</v>
      </c>
      <c r="D13" s="136" t="s">
        <v>109</v>
      </c>
      <c r="E13" s="136" t="s">
        <v>110</v>
      </c>
      <c r="F13" s="136" t="s">
        <v>221</v>
      </c>
      <c r="G13" s="138" t="s">
        <v>220</v>
      </c>
      <c r="H13" s="139">
        <v>309710430</v>
      </c>
      <c r="I13" s="136" t="s">
        <v>314</v>
      </c>
      <c r="J13" s="140">
        <v>4</v>
      </c>
      <c r="K13" s="140">
        <v>187000</v>
      </c>
      <c r="L13" s="157">
        <f t="shared" si="0"/>
        <v>748</v>
      </c>
    </row>
    <row r="14" spans="1:12" ht="56.25" x14ac:dyDescent="0.25">
      <c r="A14" s="136">
        <v>8</v>
      </c>
      <c r="B14" s="136" t="s">
        <v>19</v>
      </c>
      <c r="C14" s="149" t="s">
        <v>225</v>
      </c>
      <c r="D14" s="136" t="s">
        <v>109</v>
      </c>
      <c r="E14" s="136" t="s">
        <v>110</v>
      </c>
      <c r="F14" s="136" t="s">
        <v>224</v>
      </c>
      <c r="G14" s="138" t="s">
        <v>223</v>
      </c>
      <c r="H14" s="139">
        <v>303390828</v>
      </c>
      <c r="I14" s="136" t="s">
        <v>314</v>
      </c>
      <c r="J14" s="140">
        <v>20</v>
      </c>
      <c r="K14" s="140">
        <v>9000</v>
      </c>
      <c r="L14" s="157">
        <f t="shared" si="0"/>
        <v>180</v>
      </c>
    </row>
    <row r="15" spans="1:12" ht="56.25" x14ac:dyDescent="0.25">
      <c r="A15" s="157">
        <v>9</v>
      </c>
      <c r="B15" s="136" t="s">
        <v>19</v>
      </c>
      <c r="C15" s="149" t="s">
        <v>194</v>
      </c>
      <c r="D15" s="136" t="s">
        <v>109</v>
      </c>
      <c r="E15" s="136" t="s">
        <v>110</v>
      </c>
      <c r="F15" s="136" t="s">
        <v>227</v>
      </c>
      <c r="G15" s="138" t="s">
        <v>226</v>
      </c>
      <c r="H15" s="139">
        <v>305437796</v>
      </c>
      <c r="I15" s="136" t="s">
        <v>314</v>
      </c>
      <c r="J15" s="140">
        <v>400</v>
      </c>
      <c r="K15" s="140">
        <v>1280</v>
      </c>
      <c r="L15" s="157">
        <f t="shared" si="0"/>
        <v>512</v>
      </c>
    </row>
    <row r="16" spans="1:12" ht="56.25" x14ac:dyDescent="0.25">
      <c r="A16" s="157">
        <v>10</v>
      </c>
      <c r="B16" s="136" t="s">
        <v>19</v>
      </c>
      <c r="C16" s="149" t="s">
        <v>196</v>
      </c>
      <c r="D16" s="136" t="s">
        <v>109</v>
      </c>
      <c r="E16" s="136" t="s">
        <v>110</v>
      </c>
      <c r="F16" s="136" t="s">
        <v>228</v>
      </c>
      <c r="G16" s="138" t="s">
        <v>226</v>
      </c>
      <c r="H16" s="139">
        <v>305437796</v>
      </c>
      <c r="I16" s="136" t="s">
        <v>314</v>
      </c>
      <c r="J16" s="140">
        <v>100</v>
      </c>
      <c r="K16" s="140">
        <v>21500</v>
      </c>
      <c r="L16" s="157">
        <f t="shared" ref="L16:L17" si="1">+J16*K16/1000</f>
        <v>2150</v>
      </c>
    </row>
    <row r="17" spans="1:12" ht="56.25" x14ac:dyDescent="0.25">
      <c r="A17" s="136">
        <v>11</v>
      </c>
      <c r="B17" s="136" t="s">
        <v>19</v>
      </c>
      <c r="C17" s="149" t="s">
        <v>195</v>
      </c>
      <c r="D17" s="136" t="s">
        <v>109</v>
      </c>
      <c r="E17" s="136" t="s">
        <v>110</v>
      </c>
      <c r="F17" s="136" t="s">
        <v>230</v>
      </c>
      <c r="G17" s="138" t="s">
        <v>229</v>
      </c>
      <c r="H17" s="139">
        <v>304713145</v>
      </c>
      <c r="I17" s="136" t="s">
        <v>314</v>
      </c>
      <c r="J17" s="140">
        <v>300</v>
      </c>
      <c r="K17" s="140">
        <v>1300</v>
      </c>
      <c r="L17" s="157">
        <f t="shared" si="1"/>
        <v>390</v>
      </c>
    </row>
    <row r="18" spans="1:12" ht="56.25" x14ac:dyDescent="0.25">
      <c r="A18" s="136">
        <v>12</v>
      </c>
      <c r="B18" s="136" t="s">
        <v>19</v>
      </c>
      <c r="C18" s="149" t="s">
        <v>193</v>
      </c>
      <c r="D18" s="136" t="s">
        <v>109</v>
      </c>
      <c r="E18" s="136" t="s">
        <v>110</v>
      </c>
      <c r="F18" s="136" t="s">
        <v>232</v>
      </c>
      <c r="G18" s="138" t="s">
        <v>231</v>
      </c>
      <c r="H18" s="139">
        <v>310892849</v>
      </c>
      <c r="I18" s="136" t="s">
        <v>314</v>
      </c>
      <c r="J18" s="140">
        <v>100</v>
      </c>
      <c r="K18" s="140">
        <v>14900</v>
      </c>
      <c r="L18" s="157">
        <f t="shared" si="0"/>
        <v>1490</v>
      </c>
    </row>
    <row r="19" spans="1:12" ht="56.25" x14ac:dyDescent="0.25">
      <c r="A19" s="136">
        <v>13</v>
      </c>
      <c r="B19" s="136" t="s">
        <v>19</v>
      </c>
      <c r="C19" s="149" t="s">
        <v>193</v>
      </c>
      <c r="D19" s="136" t="s">
        <v>109</v>
      </c>
      <c r="E19" s="136" t="s">
        <v>110</v>
      </c>
      <c r="F19" s="136" t="s">
        <v>233</v>
      </c>
      <c r="G19" s="138" t="s">
        <v>226</v>
      </c>
      <c r="H19" s="139">
        <v>305437796</v>
      </c>
      <c r="I19" s="136" t="s">
        <v>314</v>
      </c>
      <c r="J19" s="140">
        <v>200</v>
      </c>
      <c r="K19" s="140">
        <v>1320</v>
      </c>
      <c r="L19" s="157">
        <f t="shared" si="0"/>
        <v>264</v>
      </c>
    </row>
    <row r="20" spans="1:12" ht="63" x14ac:dyDescent="0.25">
      <c r="A20" s="136">
        <v>14</v>
      </c>
      <c r="B20" s="136" t="s">
        <v>19</v>
      </c>
      <c r="C20" s="149" t="s">
        <v>236</v>
      </c>
      <c r="D20" s="136" t="s">
        <v>109</v>
      </c>
      <c r="E20" s="137" t="s">
        <v>177</v>
      </c>
      <c r="F20" s="136" t="s">
        <v>235</v>
      </c>
      <c r="G20" s="138" t="s">
        <v>234</v>
      </c>
      <c r="H20" s="139">
        <v>204118319</v>
      </c>
      <c r="I20" s="136" t="s">
        <v>184</v>
      </c>
      <c r="J20" s="140">
        <v>3</v>
      </c>
      <c r="K20" s="140">
        <v>1000000</v>
      </c>
      <c r="L20" s="157">
        <f t="shared" si="0"/>
        <v>3000</v>
      </c>
    </row>
    <row r="21" spans="1:12" ht="56.25" x14ac:dyDescent="0.25">
      <c r="A21" s="136">
        <v>15</v>
      </c>
      <c r="B21" s="136" t="s">
        <v>19</v>
      </c>
      <c r="C21" s="149" t="s">
        <v>183</v>
      </c>
      <c r="D21" s="136" t="s">
        <v>109</v>
      </c>
      <c r="E21" s="137" t="s">
        <v>177</v>
      </c>
      <c r="F21" s="136" t="s">
        <v>238</v>
      </c>
      <c r="G21" s="138" t="s">
        <v>237</v>
      </c>
      <c r="H21" s="139">
        <v>200524244</v>
      </c>
      <c r="I21" s="136" t="s">
        <v>184</v>
      </c>
      <c r="J21" s="140">
        <v>3</v>
      </c>
      <c r="K21" s="140">
        <v>61946340</v>
      </c>
      <c r="L21" s="157">
        <f t="shared" si="0"/>
        <v>185839.02</v>
      </c>
    </row>
    <row r="22" spans="1:12" ht="63" x14ac:dyDescent="0.25">
      <c r="A22" s="136">
        <v>16</v>
      </c>
      <c r="B22" s="136" t="s">
        <v>19</v>
      </c>
      <c r="C22" s="149" t="s">
        <v>182</v>
      </c>
      <c r="D22" s="136" t="s">
        <v>109</v>
      </c>
      <c r="E22" s="137" t="s">
        <v>177</v>
      </c>
      <c r="F22" s="136" t="s">
        <v>240</v>
      </c>
      <c r="G22" s="138" t="s">
        <v>239</v>
      </c>
      <c r="H22" s="139">
        <v>305109680</v>
      </c>
      <c r="I22" s="136" t="s">
        <v>184</v>
      </c>
      <c r="J22" s="140">
        <v>3</v>
      </c>
      <c r="K22" s="140">
        <v>3199900</v>
      </c>
      <c r="L22" s="157">
        <f t="shared" si="0"/>
        <v>9599.7000000000007</v>
      </c>
    </row>
    <row r="23" spans="1:12" ht="56.25" x14ac:dyDescent="0.25">
      <c r="A23" s="136">
        <v>17</v>
      </c>
      <c r="B23" s="136" t="s">
        <v>19</v>
      </c>
      <c r="C23" s="149" t="s">
        <v>243</v>
      </c>
      <c r="D23" s="136" t="s">
        <v>109</v>
      </c>
      <c r="E23" s="137" t="s">
        <v>177</v>
      </c>
      <c r="F23" s="136" t="s">
        <v>242</v>
      </c>
      <c r="G23" s="138" t="s">
        <v>241</v>
      </c>
      <c r="H23" s="139">
        <v>202472894</v>
      </c>
      <c r="I23" s="136" t="s">
        <v>314</v>
      </c>
      <c r="J23" s="140">
        <v>16</v>
      </c>
      <c r="K23" s="140">
        <v>312500</v>
      </c>
      <c r="L23" s="157">
        <f t="shared" si="0"/>
        <v>5000</v>
      </c>
    </row>
    <row r="24" spans="1:12" x14ac:dyDescent="0.25">
      <c r="A24" s="220">
        <v>18</v>
      </c>
      <c r="B24" s="220" t="s">
        <v>19</v>
      </c>
      <c r="C24" s="149" t="s">
        <v>246</v>
      </c>
      <c r="D24" s="220" t="s">
        <v>109</v>
      </c>
      <c r="E24" s="225" t="s">
        <v>177</v>
      </c>
      <c r="F24" s="220" t="s">
        <v>245</v>
      </c>
      <c r="G24" s="232" t="s">
        <v>244</v>
      </c>
      <c r="H24" s="229">
        <v>300472766</v>
      </c>
      <c r="I24" s="136" t="s">
        <v>248</v>
      </c>
      <c r="J24" s="140">
        <v>1500</v>
      </c>
      <c r="K24" s="140">
        <v>1120</v>
      </c>
      <c r="L24" s="157">
        <f t="shared" si="0"/>
        <v>1680</v>
      </c>
    </row>
    <row r="25" spans="1:12" x14ac:dyDescent="0.25">
      <c r="A25" s="222"/>
      <c r="B25" s="222"/>
      <c r="C25" s="149" t="s">
        <v>247</v>
      </c>
      <c r="D25" s="222"/>
      <c r="E25" s="226"/>
      <c r="F25" s="222"/>
      <c r="G25" s="233"/>
      <c r="H25" s="230"/>
      <c r="I25" s="136" t="s">
        <v>248</v>
      </c>
      <c r="J25" s="140">
        <v>1500</v>
      </c>
      <c r="K25" s="140">
        <v>560</v>
      </c>
      <c r="L25" s="157">
        <f t="shared" si="0"/>
        <v>840</v>
      </c>
    </row>
    <row r="26" spans="1:12" ht="27" customHeight="1" x14ac:dyDescent="0.25">
      <c r="A26" s="240">
        <v>19</v>
      </c>
      <c r="B26" s="220" t="s">
        <v>19</v>
      </c>
      <c r="C26" s="227" t="s">
        <v>186</v>
      </c>
      <c r="D26" s="220" t="s">
        <v>109</v>
      </c>
      <c r="E26" s="231" t="s">
        <v>108</v>
      </c>
      <c r="F26" s="240" t="s">
        <v>249</v>
      </c>
      <c r="G26" s="223" t="s">
        <v>250</v>
      </c>
      <c r="H26" s="241">
        <v>300970850</v>
      </c>
      <c r="I26" s="240" t="s">
        <v>178</v>
      </c>
      <c r="J26" s="140">
        <v>1014</v>
      </c>
      <c r="K26" s="140">
        <v>12200</v>
      </c>
      <c r="L26" s="157">
        <f t="shared" si="0"/>
        <v>12370.8</v>
      </c>
    </row>
    <row r="27" spans="1:12" ht="27" customHeight="1" x14ac:dyDescent="0.25">
      <c r="A27" s="240"/>
      <c r="B27" s="222"/>
      <c r="C27" s="228"/>
      <c r="D27" s="222"/>
      <c r="E27" s="231"/>
      <c r="F27" s="240"/>
      <c r="G27" s="223"/>
      <c r="H27" s="241"/>
      <c r="I27" s="240"/>
      <c r="J27" s="140">
        <v>870</v>
      </c>
      <c r="K27" s="140">
        <v>10500</v>
      </c>
      <c r="L27" s="157">
        <f t="shared" si="0"/>
        <v>9135</v>
      </c>
    </row>
    <row r="28" spans="1:12" ht="75" x14ac:dyDescent="0.25">
      <c r="A28" s="136">
        <v>20</v>
      </c>
      <c r="B28" s="142" t="s">
        <v>20</v>
      </c>
      <c r="C28" s="143" t="s">
        <v>191</v>
      </c>
      <c r="D28" s="136" t="s">
        <v>109</v>
      </c>
      <c r="E28" s="137" t="s">
        <v>177</v>
      </c>
      <c r="F28" s="136" t="s">
        <v>446</v>
      </c>
      <c r="G28" s="144" t="s">
        <v>276</v>
      </c>
      <c r="H28" s="145" t="s">
        <v>277</v>
      </c>
      <c r="I28" s="136" t="s">
        <v>184</v>
      </c>
      <c r="J28" s="140">
        <v>3</v>
      </c>
      <c r="K28" s="140">
        <v>450000</v>
      </c>
      <c r="L28" s="157">
        <f t="shared" si="0"/>
        <v>1350</v>
      </c>
    </row>
    <row r="29" spans="1:12" ht="56.25" x14ac:dyDescent="0.25">
      <c r="A29" s="136">
        <v>21</v>
      </c>
      <c r="B29" s="142" t="s">
        <v>20</v>
      </c>
      <c r="C29" s="143" t="s">
        <v>278</v>
      </c>
      <c r="D29" s="136" t="s">
        <v>109</v>
      </c>
      <c r="E29" s="137" t="s">
        <v>108</v>
      </c>
      <c r="F29" s="136" t="s">
        <v>447</v>
      </c>
      <c r="G29" s="144" t="s">
        <v>279</v>
      </c>
      <c r="H29" s="145" t="s">
        <v>280</v>
      </c>
      <c r="I29" s="136" t="s">
        <v>184</v>
      </c>
      <c r="J29" s="140">
        <v>3</v>
      </c>
      <c r="K29" s="140">
        <v>145200</v>
      </c>
      <c r="L29" s="157">
        <f t="shared" si="0"/>
        <v>435.6</v>
      </c>
    </row>
    <row r="30" spans="1:12" ht="56.25" x14ac:dyDescent="0.25">
      <c r="A30" s="136">
        <v>22</v>
      </c>
      <c r="B30" s="142" t="s">
        <v>20</v>
      </c>
      <c r="C30" s="143" t="s">
        <v>188</v>
      </c>
      <c r="D30" s="136" t="s">
        <v>109</v>
      </c>
      <c r="E30" s="137" t="s">
        <v>108</v>
      </c>
      <c r="F30" s="136" t="s">
        <v>448</v>
      </c>
      <c r="G30" s="144" t="s">
        <v>279</v>
      </c>
      <c r="H30" s="145" t="s">
        <v>280</v>
      </c>
      <c r="I30" s="136" t="s">
        <v>184</v>
      </c>
      <c r="J30" s="140">
        <v>3</v>
      </c>
      <c r="K30" s="140">
        <v>104838</v>
      </c>
      <c r="L30" s="157">
        <f t="shared" si="0"/>
        <v>314.51400000000001</v>
      </c>
    </row>
    <row r="31" spans="1:12" ht="56.25" x14ac:dyDescent="0.25">
      <c r="A31" s="136">
        <v>23</v>
      </c>
      <c r="B31" s="142" t="s">
        <v>20</v>
      </c>
      <c r="C31" s="143" t="s">
        <v>188</v>
      </c>
      <c r="D31" s="136" t="s">
        <v>109</v>
      </c>
      <c r="E31" s="137" t="s">
        <v>108</v>
      </c>
      <c r="F31" s="136" t="s">
        <v>449</v>
      </c>
      <c r="G31" s="144" t="s">
        <v>279</v>
      </c>
      <c r="H31" s="145" t="s">
        <v>280</v>
      </c>
      <c r="I31" s="136" t="s">
        <v>184</v>
      </c>
      <c r="J31" s="140">
        <v>3</v>
      </c>
      <c r="K31" s="140">
        <v>277900</v>
      </c>
      <c r="L31" s="157">
        <f t="shared" si="0"/>
        <v>833.7</v>
      </c>
    </row>
    <row r="32" spans="1:12" ht="56.25" x14ac:dyDescent="0.25">
      <c r="A32" s="136">
        <v>24</v>
      </c>
      <c r="B32" s="142" t="s">
        <v>20</v>
      </c>
      <c r="C32" s="143" t="s">
        <v>188</v>
      </c>
      <c r="D32" s="136" t="s">
        <v>109</v>
      </c>
      <c r="E32" s="137" t="s">
        <v>108</v>
      </c>
      <c r="F32" s="136" t="s">
        <v>450</v>
      </c>
      <c r="G32" s="144" t="s">
        <v>281</v>
      </c>
      <c r="H32" s="145" t="s">
        <v>282</v>
      </c>
      <c r="I32" s="136" t="s">
        <v>184</v>
      </c>
      <c r="J32" s="140">
        <v>3</v>
      </c>
      <c r="K32" s="140">
        <v>103502</v>
      </c>
      <c r="L32" s="157">
        <f t="shared" si="0"/>
        <v>310.50599999999997</v>
      </c>
    </row>
    <row r="33" spans="1:12" ht="56.25" x14ac:dyDescent="0.25">
      <c r="A33" s="136">
        <v>25</v>
      </c>
      <c r="B33" s="142" t="s">
        <v>20</v>
      </c>
      <c r="C33" s="143" t="s">
        <v>283</v>
      </c>
      <c r="D33" s="136" t="s">
        <v>109</v>
      </c>
      <c r="E33" s="137" t="s">
        <v>452</v>
      </c>
      <c r="F33" s="136" t="s">
        <v>451</v>
      </c>
      <c r="G33" s="144" t="s">
        <v>284</v>
      </c>
      <c r="H33" s="145" t="s">
        <v>285</v>
      </c>
      <c r="I33" s="136" t="s">
        <v>184</v>
      </c>
      <c r="J33" s="140">
        <v>3</v>
      </c>
      <c r="K33" s="140">
        <v>3460344</v>
      </c>
      <c r="L33" s="157">
        <f t="shared" si="0"/>
        <v>10381.031999999999</v>
      </c>
    </row>
    <row r="34" spans="1:12" ht="56.25" x14ac:dyDescent="0.25">
      <c r="A34" s="136">
        <v>26</v>
      </c>
      <c r="B34" s="142" t="s">
        <v>20</v>
      </c>
      <c r="C34" s="143" t="s">
        <v>283</v>
      </c>
      <c r="D34" s="136" t="s">
        <v>109</v>
      </c>
      <c r="E34" s="137" t="s">
        <v>452</v>
      </c>
      <c r="F34" s="136" t="s">
        <v>453</v>
      </c>
      <c r="G34" s="144" t="s">
        <v>284</v>
      </c>
      <c r="H34" s="145" t="s">
        <v>285</v>
      </c>
      <c r="I34" s="136" t="s">
        <v>184</v>
      </c>
      <c r="J34" s="140">
        <v>12</v>
      </c>
      <c r="K34" s="140">
        <v>4124196</v>
      </c>
      <c r="L34" s="157">
        <f t="shared" si="0"/>
        <v>49490.351999999999</v>
      </c>
    </row>
    <row r="35" spans="1:12" ht="60" x14ac:dyDescent="0.25">
      <c r="A35" s="136">
        <v>27</v>
      </c>
      <c r="B35" s="142" t="s">
        <v>20</v>
      </c>
      <c r="C35" s="143" t="s">
        <v>286</v>
      </c>
      <c r="D35" s="136" t="s">
        <v>109</v>
      </c>
      <c r="E35" s="137" t="s">
        <v>177</v>
      </c>
      <c r="F35" s="136" t="s">
        <v>454</v>
      </c>
      <c r="G35" s="144" t="s">
        <v>287</v>
      </c>
      <c r="H35" s="145" t="s">
        <v>288</v>
      </c>
      <c r="I35" s="136" t="s">
        <v>455</v>
      </c>
      <c r="J35" s="140">
        <v>1</v>
      </c>
      <c r="K35" s="140">
        <v>1297000</v>
      </c>
      <c r="L35" s="157">
        <f t="shared" si="0"/>
        <v>1297</v>
      </c>
    </row>
    <row r="36" spans="1:12" ht="57" customHeight="1" x14ac:dyDescent="0.25">
      <c r="A36" s="136">
        <v>28</v>
      </c>
      <c r="B36" s="142" t="s">
        <v>20</v>
      </c>
      <c r="C36" s="143" t="s">
        <v>289</v>
      </c>
      <c r="D36" s="136" t="s">
        <v>109</v>
      </c>
      <c r="E36" s="137" t="s">
        <v>108</v>
      </c>
      <c r="F36" s="136" t="s">
        <v>456</v>
      </c>
      <c r="G36" s="144" t="s">
        <v>290</v>
      </c>
      <c r="H36" s="145" t="s">
        <v>291</v>
      </c>
      <c r="I36" s="136" t="s">
        <v>184</v>
      </c>
      <c r="J36" s="140">
        <v>12</v>
      </c>
      <c r="K36" s="140">
        <v>14410000</v>
      </c>
      <c r="L36" s="157">
        <f t="shared" si="0"/>
        <v>172920</v>
      </c>
    </row>
    <row r="37" spans="1:12" ht="56.25" x14ac:dyDescent="0.25">
      <c r="A37" s="136">
        <v>29</v>
      </c>
      <c r="B37" s="142" t="s">
        <v>20</v>
      </c>
      <c r="C37" s="143" t="s">
        <v>195</v>
      </c>
      <c r="D37" s="136" t="s">
        <v>109</v>
      </c>
      <c r="E37" s="137" t="s">
        <v>110</v>
      </c>
      <c r="F37" s="136" t="s">
        <v>457</v>
      </c>
      <c r="G37" s="144" t="s">
        <v>292</v>
      </c>
      <c r="H37" s="145" t="s">
        <v>293</v>
      </c>
      <c r="I37" s="136" t="s">
        <v>314</v>
      </c>
      <c r="J37" s="140">
        <v>40</v>
      </c>
      <c r="K37" s="140">
        <v>19898</v>
      </c>
      <c r="L37" s="157">
        <f t="shared" si="0"/>
        <v>795.92</v>
      </c>
    </row>
    <row r="38" spans="1:12" ht="56.25" x14ac:dyDescent="0.25">
      <c r="A38" s="136">
        <v>30</v>
      </c>
      <c r="B38" s="142" t="s">
        <v>20</v>
      </c>
      <c r="C38" s="143" t="s">
        <v>294</v>
      </c>
      <c r="D38" s="136" t="s">
        <v>109</v>
      </c>
      <c r="E38" s="137" t="s">
        <v>110</v>
      </c>
      <c r="F38" s="136" t="s">
        <v>458</v>
      </c>
      <c r="G38" s="144" t="s">
        <v>295</v>
      </c>
      <c r="H38" s="145" t="s">
        <v>296</v>
      </c>
      <c r="I38" s="136" t="s">
        <v>314</v>
      </c>
      <c r="J38" s="140">
        <v>1</v>
      </c>
      <c r="K38" s="140">
        <v>797777</v>
      </c>
      <c r="L38" s="157">
        <f t="shared" si="0"/>
        <v>797.77700000000004</v>
      </c>
    </row>
    <row r="39" spans="1:12" ht="56.25" x14ac:dyDescent="0.25">
      <c r="A39" s="136">
        <v>31</v>
      </c>
      <c r="B39" s="142" t="s">
        <v>20</v>
      </c>
      <c r="C39" s="143" t="s">
        <v>297</v>
      </c>
      <c r="D39" s="136" t="s">
        <v>109</v>
      </c>
      <c r="E39" s="137" t="s">
        <v>110</v>
      </c>
      <c r="F39" s="136" t="s">
        <v>459</v>
      </c>
      <c r="G39" s="144" t="s">
        <v>298</v>
      </c>
      <c r="H39" s="145" t="s">
        <v>299</v>
      </c>
      <c r="I39" s="136" t="s">
        <v>314</v>
      </c>
      <c r="J39" s="140">
        <v>1</v>
      </c>
      <c r="K39" s="140">
        <v>3250000</v>
      </c>
      <c r="L39" s="157">
        <f t="shared" si="0"/>
        <v>3250</v>
      </c>
    </row>
    <row r="40" spans="1:12" ht="56.25" x14ac:dyDescent="0.25">
      <c r="A40" s="136">
        <v>32</v>
      </c>
      <c r="B40" s="142" t="s">
        <v>20</v>
      </c>
      <c r="C40" s="143" t="s">
        <v>300</v>
      </c>
      <c r="D40" s="136" t="s">
        <v>109</v>
      </c>
      <c r="E40" s="137" t="s">
        <v>110</v>
      </c>
      <c r="F40" s="136" t="s">
        <v>460</v>
      </c>
      <c r="G40" s="138" t="s">
        <v>301</v>
      </c>
      <c r="H40" s="145" t="s">
        <v>302</v>
      </c>
      <c r="I40" s="136" t="s">
        <v>184</v>
      </c>
      <c r="J40" s="140">
        <v>100</v>
      </c>
      <c r="K40" s="140">
        <v>908000</v>
      </c>
      <c r="L40" s="157">
        <f t="shared" si="0"/>
        <v>90800</v>
      </c>
    </row>
    <row r="41" spans="1:12" ht="56.25" x14ac:dyDescent="0.25">
      <c r="A41" s="136">
        <v>33</v>
      </c>
      <c r="B41" s="142" t="s">
        <v>20</v>
      </c>
      <c r="C41" s="143" t="s">
        <v>188</v>
      </c>
      <c r="D41" s="136" t="s">
        <v>109</v>
      </c>
      <c r="E41" s="137" t="s">
        <v>108</v>
      </c>
      <c r="F41" s="136" t="s">
        <v>448</v>
      </c>
      <c r="G41" s="138" t="s">
        <v>303</v>
      </c>
      <c r="H41" s="145" t="s">
        <v>280</v>
      </c>
      <c r="I41" s="136" t="s">
        <v>184</v>
      </c>
      <c r="J41" s="140">
        <v>12</v>
      </c>
      <c r="K41" s="140">
        <v>104838</v>
      </c>
      <c r="L41" s="157">
        <f t="shared" si="0"/>
        <v>1258.056</v>
      </c>
    </row>
    <row r="42" spans="1:12" ht="56.25" x14ac:dyDescent="0.25">
      <c r="A42" s="136">
        <v>34</v>
      </c>
      <c r="B42" s="142" t="s">
        <v>20</v>
      </c>
      <c r="C42" s="143" t="s">
        <v>304</v>
      </c>
      <c r="D42" s="136" t="s">
        <v>109</v>
      </c>
      <c r="E42" s="137" t="s">
        <v>108</v>
      </c>
      <c r="F42" s="136" t="s">
        <v>461</v>
      </c>
      <c r="G42" s="138" t="s">
        <v>279</v>
      </c>
      <c r="H42" s="145" t="s">
        <v>280</v>
      </c>
      <c r="I42" s="136" t="s">
        <v>184</v>
      </c>
      <c r="J42" s="140">
        <v>12</v>
      </c>
      <c r="K42" s="140">
        <v>145200</v>
      </c>
      <c r="L42" s="157">
        <f t="shared" si="0"/>
        <v>1742.4</v>
      </c>
    </row>
    <row r="43" spans="1:12" ht="56.25" x14ac:dyDescent="0.25">
      <c r="A43" s="136">
        <v>35</v>
      </c>
      <c r="B43" s="142" t="s">
        <v>20</v>
      </c>
      <c r="C43" s="143" t="s">
        <v>188</v>
      </c>
      <c r="D43" s="136" t="s">
        <v>109</v>
      </c>
      <c r="E43" s="137" t="s">
        <v>108</v>
      </c>
      <c r="F43" s="136" t="s">
        <v>462</v>
      </c>
      <c r="G43" s="138" t="s">
        <v>281</v>
      </c>
      <c r="H43" s="145" t="s">
        <v>282</v>
      </c>
      <c r="I43" s="136" t="s">
        <v>184</v>
      </c>
      <c r="J43" s="140">
        <v>12</v>
      </c>
      <c r="K43" s="140">
        <v>103502</v>
      </c>
      <c r="L43" s="157">
        <f t="shared" si="0"/>
        <v>1242.0239999999999</v>
      </c>
    </row>
    <row r="44" spans="1:12" ht="63" x14ac:dyDescent="0.25">
      <c r="A44" s="136">
        <v>36</v>
      </c>
      <c r="B44" s="142" t="s">
        <v>20</v>
      </c>
      <c r="C44" s="143" t="s">
        <v>182</v>
      </c>
      <c r="D44" s="136" t="s">
        <v>109</v>
      </c>
      <c r="E44" s="137" t="s">
        <v>177</v>
      </c>
      <c r="F44" s="136" t="s">
        <v>463</v>
      </c>
      <c r="G44" s="138" t="s">
        <v>305</v>
      </c>
      <c r="H44" s="145" t="s">
        <v>306</v>
      </c>
      <c r="I44" s="136" t="s">
        <v>184</v>
      </c>
      <c r="J44" s="140">
        <v>9</v>
      </c>
      <c r="K44" s="140">
        <v>3199900</v>
      </c>
      <c r="L44" s="157">
        <f t="shared" si="0"/>
        <v>28799.1</v>
      </c>
    </row>
    <row r="45" spans="1:12" ht="56.25" x14ac:dyDescent="0.25">
      <c r="A45" s="136">
        <v>37</v>
      </c>
      <c r="B45" s="142" t="s">
        <v>20</v>
      </c>
      <c r="C45" s="143" t="s">
        <v>188</v>
      </c>
      <c r="D45" s="136" t="s">
        <v>109</v>
      </c>
      <c r="E45" s="137" t="s">
        <v>108</v>
      </c>
      <c r="F45" s="136" t="s">
        <v>464</v>
      </c>
      <c r="G45" s="138" t="s">
        <v>279</v>
      </c>
      <c r="H45" s="145" t="s">
        <v>280</v>
      </c>
      <c r="I45" s="136" t="s">
        <v>184</v>
      </c>
      <c r="J45" s="140">
        <v>12</v>
      </c>
      <c r="K45" s="140">
        <v>277900</v>
      </c>
      <c r="L45" s="157">
        <f t="shared" si="0"/>
        <v>3334.8</v>
      </c>
    </row>
    <row r="46" spans="1:12" ht="75" x14ac:dyDescent="0.25">
      <c r="A46" s="136">
        <v>38</v>
      </c>
      <c r="B46" s="142" t="s">
        <v>20</v>
      </c>
      <c r="C46" s="143" t="s">
        <v>191</v>
      </c>
      <c r="D46" s="136" t="s">
        <v>109</v>
      </c>
      <c r="E46" s="137" t="s">
        <v>177</v>
      </c>
      <c r="F46" s="136" t="s">
        <v>465</v>
      </c>
      <c r="G46" s="138" t="s">
        <v>276</v>
      </c>
      <c r="H46" s="145" t="s">
        <v>277</v>
      </c>
      <c r="I46" s="136" t="s">
        <v>184</v>
      </c>
      <c r="J46" s="140">
        <v>12</v>
      </c>
      <c r="K46" s="140">
        <v>450000</v>
      </c>
      <c r="L46" s="157">
        <f t="shared" si="0"/>
        <v>5400</v>
      </c>
    </row>
    <row r="47" spans="1:12" ht="56.25" x14ac:dyDescent="0.25">
      <c r="A47" s="136">
        <v>39</v>
      </c>
      <c r="B47" s="142" t="s">
        <v>20</v>
      </c>
      <c r="C47" s="143" t="s">
        <v>307</v>
      </c>
      <c r="D47" s="136" t="s">
        <v>109</v>
      </c>
      <c r="E47" s="137" t="s">
        <v>177</v>
      </c>
      <c r="F47" s="136" t="s">
        <v>466</v>
      </c>
      <c r="G47" s="138" t="s">
        <v>308</v>
      </c>
      <c r="H47" s="145" t="s">
        <v>309</v>
      </c>
      <c r="I47" s="136" t="s">
        <v>184</v>
      </c>
      <c r="J47" s="140">
        <v>1</v>
      </c>
      <c r="K47" s="140">
        <v>520000</v>
      </c>
      <c r="L47" s="157">
        <f t="shared" si="0"/>
        <v>520</v>
      </c>
    </row>
    <row r="48" spans="1:12" ht="56.25" x14ac:dyDescent="0.25">
      <c r="A48" s="136">
        <v>40</v>
      </c>
      <c r="B48" s="142" t="s">
        <v>20</v>
      </c>
      <c r="C48" s="143" t="s">
        <v>310</v>
      </c>
      <c r="D48" s="136" t="s">
        <v>109</v>
      </c>
      <c r="E48" s="146" t="s">
        <v>311</v>
      </c>
      <c r="F48" s="136" t="s">
        <v>467</v>
      </c>
      <c r="G48" s="138" t="s">
        <v>312</v>
      </c>
      <c r="H48" s="145" t="s">
        <v>313</v>
      </c>
      <c r="I48" s="136" t="s">
        <v>314</v>
      </c>
      <c r="J48" s="140">
        <v>10</v>
      </c>
      <c r="K48" s="140">
        <v>12485000</v>
      </c>
      <c r="L48" s="157">
        <f t="shared" si="0"/>
        <v>124850</v>
      </c>
    </row>
    <row r="49" spans="1:12" ht="56.25" x14ac:dyDescent="0.25">
      <c r="A49" s="136">
        <v>41</v>
      </c>
      <c r="B49" s="142" t="s">
        <v>20</v>
      </c>
      <c r="C49" s="143" t="s">
        <v>315</v>
      </c>
      <c r="D49" s="136" t="s">
        <v>109</v>
      </c>
      <c r="E49" s="146" t="s">
        <v>311</v>
      </c>
      <c r="F49" s="136" t="s">
        <v>468</v>
      </c>
      <c r="G49" s="138" t="s">
        <v>312</v>
      </c>
      <c r="H49" s="145" t="s">
        <v>313</v>
      </c>
      <c r="I49" s="136" t="s">
        <v>314</v>
      </c>
      <c r="J49" s="140">
        <v>1</v>
      </c>
      <c r="K49" s="140">
        <v>12674000</v>
      </c>
      <c r="L49" s="157">
        <f t="shared" si="0"/>
        <v>12674</v>
      </c>
    </row>
    <row r="50" spans="1:12" ht="56.25" x14ac:dyDescent="0.25">
      <c r="A50" s="136">
        <v>42</v>
      </c>
      <c r="B50" s="142" t="s">
        <v>20</v>
      </c>
      <c r="C50" s="143" t="s">
        <v>316</v>
      </c>
      <c r="D50" s="136" t="s">
        <v>109</v>
      </c>
      <c r="E50" s="137" t="s">
        <v>108</v>
      </c>
      <c r="F50" s="136" t="s">
        <v>469</v>
      </c>
      <c r="G50" s="138" t="s">
        <v>317</v>
      </c>
      <c r="H50" s="145" t="s">
        <v>318</v>
      </c>
      <c r="I50" s="136" t="s">
        <v>319</v>
      </c>
      <c r="J50" s="140">
        <v>396.29</v>
      </c>
      <c r="K50" s="140">
        <v>238119</v>
      </c>
      <c r="L50" s="157">
        <f t="shared" si="0"/>
        <v>94364.178510000012</v>
      </c>
    </row>
    <row r="51" spans="1:12" ht="56.25" x14ac:dyDescent="0.25">
      <c r="A51" s="136">
        <v>43</v>
      </c>
      <c r="B51" s="142" t="s">
        <v>20</v>
      </c>
      <c r="C51" s="143" t="s">
        <v>315</v>
      </c>
      <c r="D51" s="136" t="s">
        <v>109</v>
      </c>
      <c r="E51" s="146" t="s">
        <v>311</v>
      </c>
      <c r="F51" s="136" t="s">
        <v>470</v>
      </c>
      <c r="G51" s="138" t="s">
        <v>312</v>
      </c>
      <c r="H51" s="145" t="s">
        <v>313</v>
      </c>
      <c r="I51" s="136" t="s">
        <v>314</v>
      </c>
      <c r="J51" s="140">
        <v>1</v>
      </c>
      <c r="K51" s="140">
        <v>16158500</v>
      </c>
      <c r="L51" s="157">
        <f t="shared" si="0"/>
        <v>16158.5</v>
      </c>
    </row>
    <row r="52" spans="1:12" ht="56.25" x14ac:dyDescent="0.25">
      <c r="A52" s="136">
        <v>44</v>
      </c>
      <c r="B52" s="142" t="s">
        <v>20</v>
      </c>
      <c r="C52" s="143" t="s">
        <v>320</v>
      </c>
      <c r="D52" s="136" t="s">
        <v>109</v>
      </c>
      <c r="E52" s="137" t="s">
        <v>110</v>
      </c>
      <c r="F52" s="136" t="s">
        <v>471</v>
      </c>
      <c r="G52" s="138" t="s">
        <v>321</v>
      </c>
      <c r="H52" s="145" t="s">
        <v>322</v>
      </c>
      <c r="I52" s="136" t="s">
        <v>314</v>
      </c>
      <c r="J52" s="140">
        <v>2</v>
      </c>
      <c r="K52" s="140">
        <v>42000</v>
      </c>
      <c r="L52" s="157">
        <f t="shared" si="0"/>
        <v>84</v>
      </c>
    </row>
    <row r="53" spans="1:12" ht="56.25" x14ac:dyDescent="0.25">
      <c r="A53" s="136">
        <v>45</v>
      </c>
      <c r="B53" s="142" t="s">
        <v>20</v>
      </c>
      <c r="C53" s="143" t="s">
        <v>323</v>
      </c>
      <c r="D53" s="136" t="s">
        <v>109</v>
      </c>
      <c r="E53" s="137" t="s">
        <v>110</v>
      </c>
      <c r="F53" s="136" t="s">
        <v>472</v>
      </c>
      <c r="G53" s="138" t="s">
        <v>324</v>
      </c>
      <c r="H53" s="145" t="s">
        <v>325</v>
      </c>
      <c r="I53" s="136" t="s">
        <v>314</v>
      </c>
      <c r="J53" s="140">
        <v>10</v>
      </c>
      <c r="K53" s="140">
        <v>33400</v>
      </c>
      <c r="L53" s="157">
        <f t="shared" si="0"/>
        <v>334</v>
      </c>
    </row>
    <row r="54" spans="1:12" ht="56.25" x14ac:dyDescent="0.25">
      <c r="A54" s="136">
        <v>46</v>
      </c>
      <c r="B54" s="142" t="s">
        <v>20</v>
      </c>
      <c r="C54" s="143" t="s">
        <v>326</v>
      </c>
      <c r="D54" s="136" t="s">
        <v>109</v>
      </c>
      <c r="E54" s="137" t="s">
        <v>110</v>
      </c>
      <c r="F54" s="136" t="s">
        <v>473</v>
      </c>
      <c r="G54" s="138" t="s">
        <v>327</v>
      </c>
      <c r="H54" s="145" t="s">
        <v>328</v>
      </c>
      <c r="I54" s="136" t="s">
        <v>314</v>
      </c>
      <c r="J54" s="140">
        <v>1</v>
      </c>
      <c r="K54" s="140">
        <v>590000</v>
      </c>
      <c r="L54" s="157">
        <f t="shared" si="0"/>
        <v>590</v>
      </c>
    </row>
    <row r="55" spans="1:12" ht="56.25" x14ac:dyDescent="0.25">
      <c r="A55" s="136">
        <v>47</v>
      </c>
      <c r="B55" s="142" t="s">
        <v>20</v>
      </c>
      <c r="C55" s="143" t="s">
        <v>329</v>
      </c>
      <c r="D55" s="136" t="s">
        <v>109</v>
      </c>
      <c r="E55" s="137" t="s">
        <v>110</v>
      </c>
      <c r="F55" s="136" t="s">
        <v>474</v>
      </c>
      <c r="G55" s="138" t="s">
        <v>330</v>
      </c>
      <c r="H55" s="145" t="s">
        <v>331</v>
      </c>
      <c r="I55" s="136" t="s">
        <v>314</v>
      </c>
      <c r="J55" s="140">
        <v>1</v>
      </c>
      <c r="K55" s="140">
        <v>580000</v>
      </c>
      <c r="L55" s="157">
        <f t="shared" si="0"/>
        <v>580</v>
      </c>
    </row>
    <row r="56" spans="1:12" ht="56.25" x14ac:dyDescent="0.25">
      <c r="A56" s="136">
        <v>48</v>
      </c>
      <c r="B56" s="142" t="s">
        <v>20</v>
      </c>
      <c r="C56" s="143" t="s">
        <v>332</v>
      </c>
      <c r="D56" s="136" t="s">
        <v>109</v>
      </c>
      <c r="E56" s="146" t="s">
        <v>311</v>
      </c>
      <c r="F56" s="136" t="s">
        <v>475</v>
      </c>
      <c r="G56" s="138" t="s">
        <v>333</v>
      </c>
      <c r="H56" s="145" t="s">
        <v>334</v>
      </c>
      <c r="I56" s="136" t="s">
        <v>314</v>
      </c>
      <c r="J56" s="140">
        <v>1</v>
      </c>
      <c r="K56" s="140">
        <v>11995000</v>
      </c>
      <c r="L56" s="157">
        <f t="shared" si="0"/>
        <v>11995</v>
      </c>
    </row>
    <row r="57" spans="1:12" ht="56.25" x14ac:dyDescent="0.25">
      <c r="A57" s="136">
        <v>49</v>
      </c>
      <c r="B57" s="142" t="s">
        <v>20</v>
      </c>
      <c r="C57" s="143" t="s">
        <v>335</v>
      </c>
      <c r="D57" s="136" t="s">
        <v>109</v>
      </c>
      <c r="E57" s="137" t="s">
        <v>110</v>
      </c>
      <c r="F57" s="136" t="s">
        <v>476</v>
      </c>
      <c r="G57" s="138" t="s">
        <v>336</v>
      </c>
      <c r="H57" s="145" t="s">
        <v>337</v>
      </c>
      <c r="I57" s="136" t="s">
        <v>478</v>
      </c>
      <c r="J57" s="140">
        <v>20</v>
      </c>
      <c r="K57" s="140">
        <v>29880</v>
      </c>
      <c r="L57" s="157">
        <f t="shared" si="0"/>
        <v>597.6</v>
      </c>
    </row>
    <row r="58" spans="1:12" ht="56.25" x14ac:dyDescent="0.25">
      <c r="A58" s="136">
        <v>50</v>
      </c>
      <c r="B58" s="142" t="s">
        <v>20</v>
      </c>
      <c r="C58" s="143" t="s">
        <v>191</v>
      </c>
      <c r="D58" s="136" t="s">
        <v>109</v>
      </c>
      <c r="E58" s="137" t="s">
        <v>108</v>
      </c>
      <c r="F58" s="136" t="s">
        <v>477</v>
      </c>
      <c r="G58" s="138" t="s">
        <v>338</v>
      </c>
      <c r="H58" s="145" t="s">
        <v>339</v>
      </c>
      <c r="I58" s="136" t="s">
        <v>184</v>
      </c>
      <c r="J58" s="140">
        <v>2</v>
      </c>
      <c r="K58" s="140">
        <v>140000000</v>
      </c>
      <c r="L58" s="157">
        <f t="shared" si="0"/>
        <v>280000</v>
      </c>
    </row>
    <row r="59" spans="1:12" ht="56.25" x14ac:dyDescent="0.25">
      <c r="A59" s="136">
        <v>51</v>
      </c>
      <c r="B59" s="142" t="s">
        <v>20</v>
      </c>
      <c r="C59" s="143" t="s">
        <v>189</v>
      </c>
      <c r="D59" s="136" t="s">
        <v>109</v>
      </c>
      <c r="E59" s="137" t="s">
        <v>108</v>
      </c>
      <c r="F59" s="136" t="s">
        <v>479</v>
      </c>
      <c r="G59" s="138" t="s">
        <v>317</v>
      </c>
      <c r="H59" s="145" t="s">
        <v>318</v>
      </c>
      <c r="I59" s="136" t="s">
        <v>185</v>
      </c>
      <c r="J59" s="140">
        <v>80481</v>
      </c>
      <c r="K59" s="140">
        <v>1000</v>
      </c>
      <c r="L59" s="157">
        <f t="shared" si="0"/>
        <v>80481</v>
      </c>
    </row>
    <row r="60" spans="1:12" ht="60" x14ac:dyDescent="0.25">
      <c r="A60" s="136">
        <v>52</v>
      </c>
      <c r="B60" s="142" t="s">
        <v>20</v>
      </c>
      <c r="C60" s="143" t="s">
        <v>340</v>
      </c>
      <c r="D60" s="136" t="s">
        <v>109</v>
      </c>
      <c r="E60" s="137" t="s">
        <v>110</v>
      </c>
      <c r="F60" s="136" t="s">
        <v>480</v>
      </c>
      <c r="G60" s="138" t="s">
        <v>341</v>
      </c>
      <c r="H60" s="145" t="s">
        <v>342</v>
      </c>
      <c r="I60" s="136" t="s">
        <v>481</v>
      </c>
      <c r="J60" s="140">
        <v>15</v>
      </c>
      <c r="K60" s="140">
        <v>64995</v>
      </c>
      <c r="L60" s="157">
        <f t="shared" si="0"/>
        <v>974.92499999999995</v>
      </c>
    </row>
    <row r="61" spans="1:12" ht="56.25" x14ac:dyDescent="0.25">
      <c r="A61" s="136">
        <v>53</v>
      </c>
      <c r="B61" s="142" t="s">
        <v>20</v>
      </c>
      <c r="C61" s="143" t="s">
        <v>343</v>
      </c>
      <c r="D61" s="136" t="s">
        <v>109</v>
      </c>
      <c r="E61" s="137" t="s">
        <v>110</v>
      </c>
      <c r="F61" s="136" t="s">
        <v>482</v>
      </c>
      <c r="G61" s="138" t="s">
        <v>344</v>
      </c>
      <c r="H61" s="145" t="s">
        <v>345</v>
      </c>
      <c r="I61" s="136" t="s">
        <v>483</v>
      </c>
      <c r="J61" s="140">
        <v>30</v>
      </c>
      <c r="K61" s="140">
        <v>74444</v>
      </c>
      <c r="L61" s="157">
        <f t="shared" si="0"/>
        <v>2233.3200000000002</v>
      </c>
    </row>
    <row r="62" spans="1:12" ht="56.25" x14ac:dyDescent="0.25">
      <c r="A62" s="136">
        <v>54</v>
      </c>
      <c r="B62" s="142" t="s">
        <v>20</v>
      </c>
      <c r="C62" s="143" t="s">
        <v>310</v>
      </c>
      <c r="D62" s="136" t="s">
        <v>109</v>
      </c>
      <c r="E62" s="146" t="s">
        <v>311</v>
      </c>
      <c r="F62" s="136" t="s">
        <v>484</v>
      </c>
      <c r="G62" s="138" t="s">
        <v>346</v>
      </c>
      <c r="H62" s="145" t="s">
        <v>347</v>
      </c>
      <c r="I62" s="136" t="s">
        <v>314</v>
      </c>
      <c r="J62" s="140">
        <v>3</v>
      </c>
      <c r="K62" s="140">
        <v>7350000</v>
      </c>
      <c r="L62" s="157">
        <f t="shared" si="0"/>
        <v>22050</v>
      </c>
    </row>
    <row r="63" spans="1:12" ht="56.25" x14ac:dyDescent="0.25">
      <c r="A63" s="136">
        <v>55</v>
      </c>
      <c r="B63" s="142" t="s">
        <v>20</v>
      </c>
      <c r="C63" s="143" t="s">
        <v>348</v>
      </c>
      <c r="D63" s="136" t="s">
        <v>109</v>
      </c>
      <c r="E63" s="137" t="s">
        <v>110</v>
      </c>
      <c r="F63" s="136" t="s">
        <v>485</v>
      </c>
      <c r="G63" s="138" t="s">
        <v>349</v>
      </c>
      <c r="H63" s="145" t="s">
        <v>350</v>
      </c>
      <c r="I63" s="136" t="s">
        <v>351</v>
      </c>
      <c r="J63" s="140">
        <v>250</v>
      </c>
      <c r="K63" s="140">
        <v>1400</v>
      </c>
      <c r="L63" s="157">
        <f t="shared" si="0"/>
        <v>350</v>
      </c>
    </row>
    <row r="64" spans="1:12" ht="56.25" x14ac:dyDescent="0.25">
      <c r="A64" s="136">
        <v>56</v>
      </c>
      <c r="B64" s="142" t="s">
        <v>20</v>
      </c>
      <c r="C64" s="143" t="s">
        <v>352</v>
      </c>
      <c r="D64" s="136" t="s">
        <v>109</v>
      </c>
      <c r="E64" s="137" t="s">
        <v>108</v>
      </c>
      <c r="F64" s="136" t="s">
        <v>486</v>
      </c>
      <c r="G64" s="138" t="s">
        <v>338</v>
      </c>
      <c r="H64" s="145" t="s">
        <v>339</v>
      </c>
      <c r="I64" s="136" t="s">
        <v>184</v>
      </c>
      <c r="J64" s="140">
        <v>1</v>
      </c>
      <c r="K64" s="140">
        <v>69440000</v>
      </c>
      <c r="L64" s="157">
        <f t="shared" si="0"/>
        <v>69440</v>
      </c>
    </row>
    <row r="65" spans="1:12" ht="60" x14ac:dyDescent="0.25">
      <c r="A65" s="136">
        <v>57</v>
      </c>
      <c r="B65" s="142" t="s">
        <v>20</v>
      </c>
      <c r="C65" s="143" t="s">
        <v>183</v>
      </c>
      <c r="D65" s="136" t="s">
        <v>109</v>
      </c>
      <c r="E65" s="137" t="s">
        <v>177</v>
      </c>
      <c r="F65" s="136" t="s">
        <v>487</v>
      </c>
      <c r="G65" s="138" t="s">
        <v>353</v>
      </c>
      <c r="H65" s="145" t="s">
        <v>354</v>
      </c>
      <c r="I65" s="136" t="s">
        <v>355</v>
      </c>
      <c r="J65" s="140">
        <v>12</v>
      </c>
      <c r="K65" s="140">
        <v>61946340</v>
      </c>
      <c r="L65" s="157">
        <f t="shared" si="0"/>
        <v>743356.08</v>
      </c>
    </row>
    <row r="66" spans="1:12" ht="56.25" x14ac:dyDescent="0.25">
      <c r="A66" s="136">
        <v>58</v>
      </c>
      <c r="B66" s="142" t="s">
        <v>20</v>
      </c>
      <c r="C66" s="143" t="s">
        <v>356</v>
      </c>
      <c r="D66" s="136" t="s">
        <v>109</v>
      </c>
      <c r="E66" s="137" t="s">
        <v>110</v>
      </c>
      <c r="F66" s="136" t="s">
        <v>488</v>
      </c>
      <c r="G66" s="138" t="s">
        <v>357</v>
      </c>
      <c r="H66" s="145" t="s">
        <v>358</v>
      </c>
      <c r="I66" s="136" t="s">
        <v>314</v>
      </c>
      <c r="J66" s="140">
        <v>1</v>
      </c>
      <c r="K66" s="140">
        <v>1661100</v>
      </c>
      <c r="L66" s="157">
        <f t="shared" si="0"/>
        <v>1661.1</v>
      </c>
    </row>
    <row r="67" spans="1:12" ht="56.25" x14ac:dyDescent="0.25">
      <c r="A67" s="136">
        <v>59</v>
      </c>
      <c r="B67" s="142" t="s">
        <v>20</v>
      </c>
      <c r="C67" s="143" t="s">
        <v>359</v>
      </c>
      <c r="D67" s="136" t="s">
        <v>109</v>
      </c>
      <c r="E67" s="137" t="s">
        <v>110</v>
      </c>
      <c r="F67" s="136" t="s">
        <v>489</v>
      </c>
      <c r="G67" s="138" t="s">
        <v>360</v>
      </c>
      <c r="H67" s="145" t="s">
        <v>361</v>
      </c>
      <c r="I67" s="136" t="s">
        <v>184</v>
      </c>
      <c r="J67" s="140">
        <v>2100</v>
      </c>
      <c r="K67" s="140">
        <v>2850</v>
      </c>
      <c r="L67" s="157">
        <f t="shared" si="0"/>
        <v>5985</v>
      </c>
    </row>
    <row r="68" spans="1:12" ht="56.25" x14ac:dyDescent="0.25">
      <c r="A68" s="136">
        <v>60</v>
      </c>
      <c r="B68" s="142" t="s">
        <v>20</v>
      </c>
      <c r="C68" s="143" t="s">
        <v>362</v>
      </c>
      <c r="D68" s="136" t="s">
        <v>109</v>
      </c>
      <c r="E68" s="137" t="s">
        <v>110</v>
      </c>
      <c r="F68" s="136" t="s">
        <v>490</v>
      </c>
      <c r="G68" s="138" t="s">
        <v>363</v>
      </c>
      <c r="H68" s="145" t="s">
        <v>364</v>
      </c>
      <c r="I68" s="136" t="s">
        <v>314</v>
      </c>
      <c r="J68" s="140">
        <v>4</v>
      </c>
      <c r="K68" s="140">
        <v>2150400</v>
      </c>
      <c r="L68" s="157">
        <f t="shared" si="0"/>
        <v>8601.6</v>
      </c>
    </row>
    <row r="69" spans="1:12" ht="56.25" x14ac:dyDescent="0.25">
      <c r="A69" s="136">
        <v>61</v>
      </c>
      <c r="B69" s="142" t="s">
        <v>20</v>
      </c>
      <c r="C69" s="143" t="s">
        <v>365</v>
      </c>
      <c r="D69" s="136" t="s">
        <v>109</v>
      </c>
      <c r="E69" s="146" t="s">
        <v>311</v>
      </c>
      <c r="F69" s="136" t="s">
        <v>491</v>
      </c>
      <c r="G69" s="138" t="s">
        <v>366</v>
      </c>
      <c r="H69" s="145" t="s">
        <v>367</v>
      </c>
      <c r="I69" s="136" t="s">
        <v>314</v>
      </c>
      <c r="J69" s="140">
        <v>1</v>
      </c>
      <c r="K69" s="140">
        <v>3173000</v>
      </c>
      <c r="L69" s="157">
        <f t="shared" si="0"/>
        <v>3173</v>
      </c>
    </row>
    <row r="70" spans="1:12" ht="56.25" x14ac:dyDescent="0.25">
      <c r="A70" s="136">
        <v>62</v>
      </c>
      <c r="B70" s="142" t="s">
        <v>20</v>
      </c>
      <c r="C70" s="143" t="s">
        <v>368</v>
      </c>
      <c r="D70" s="136" t="s">
        <v>109</v>
      </c>
      <c r="E70" s="137" t="s">
        <v>110</v>
      </c>
      <c r="F70" s="136" t="s">
        <v>492</v>
      </c>
      <c r="G70" s="138" t="s">
        <v>369</v>
      </c>
      <c r="H70" s="145" t="s">
        <v>370</v>
      </c>
      <c r="I70" s="136" t="s">
        <v>314</v>
      </c>
      <c r="J70" s="140">
        <v>1</v>
      </c>
      <c r="K70" s="140">
        <v>447000</v>
      </c>
      <c r="L70" s="157">
        <f t="shared" si="0"/>
        <v>447</v>
      </c>
    </row>
    <row r="71" spans="1:12" ht="56.25" x14ac:dyDescent="0.25">
      <c r="A71" s="136">
        <v>63</v>
      </c>
      <c r="B71" s="142" t="s">
        <v>20</v>
      </c>
      <c r="C71" s="143" t="s">
        <v>371</v>
      </c>
      <c r="D71" s="136" t="s">
        <v>109</v>
      </c>
      <c r="E71" s="137" t="s">
        <v>110</v>
      </c>
      <c r="F71" s="136" t="s">
        <v>493</v>
      </c>
      <c r="G71" s="138" t="s">
        <v>372</v>
      </c>
      <c r="H71" s="145" t="s">
        <v>373</v>
      </c>
      <c r="I71" s="136" t="s">
        <v>314</v>
      </c>
      <c r="J71" s="140">
        <v>12</v>
      </c>
      <c r="K71" s="140">
        <v>11200</v>
      </c>
      <c r="L71" s="157">
        <f t="shared" si="0"/>
        <v>134.4</v>
      </c>
    </row>
    <row r="72" spans="1:12" ht="56.25" x14ac:dyDescent="0.25">
      <c r="A72" s="136">
        <v>64</v>
      </c>
      <c r="B72" s="142" t="s">
        <v>20</v>
      </c>
      <c r="C72" s="143" t="s">
        <v>374</v>
      </c>
      <c r="D72" s="136" t="s">
        <v>109</v>
      </c>
      <c r="E72" s="137" t="s">
        <v>110</v>
      </c>
      <c r="F72" s="136" t="s">
        <v>494</v>
      </c>
      <c r="G72" s="138" t="s">
        <v>372</v>
      </c>
      <c r="H72" s="145" t="s">
        <v>373</v>
      </c>
      <c r="I72" s="136" t="s">
        <v>314</v>
      </c>
      <c r="J72" s="140">
        <v>12</v>
      </c>
      <c r="K72" s="140">
        <v>11000</v>
      </c>
      <c r="L72" s="157">
        <f t="shared" si="0"/>
        <v>132</v>
      </c>
    </row>
    <row r="73" spans="1:12" ht="56.25" x14ac:dyDescent="0.25">
      <c r="A73" s="136">
        <v>65</v>
      </c>
      <c r="B73" s="142" t="s">
        <v>20</v>
      </c>
      <c r="C73" s="143" t="s">
        <v>214</v>
      </c>
      <c r="D73" s="136" t="s">
        <v>109</v>
      </c>
      <c r="E73" s="137" t="s">
        <v>110</v>
      </c>
      <c r="F73" s="136" t="s">
        <v>495</v>
      </c>
      <c r="G73" s="138" t="s">
        <v>375</v>
      </c>
      <c r="H73" s="145" t="s">
        <v>376</v>
      </c>
      <c r="I73" s="136" t="s">
        <v>314</v>
      </c>
      <c r="J73" s="140">
        <v>5</v>
      </c>
      <c r="K73" s="140">
        <v>197000</v>
      </c>
      <c r="L73" s="157">
        <f t="shared" si="0"/>
        <v>985</v>
      </c>
    </row>
    <row r="74" spans="1:12" ht="56.25" x14ac:dyDescent="0.25">
      <c r="A74" s="136">
        <v>66</v>
      </c>
      <c r="B74" s="142" t="s">
        <v>20</v>
      </c>
      <c r="C74" s="143" t="s">
        <v>377</v>
      </c>
      <c r="D74" s="136" t="s">
        <v>109</v>
      </c>
      <c r="E74" s="137" t="s">
        <v>110</v>
      </c>
      <c r="F74" s="136" t="s">
        <v>496</v>
      </c>
      <c r="G74" s="138" t="s">
        <v>378</v>
      </c>
      <c r="H74" s="145" t="s">
        <v>379</v>
      </c>
      <c r="I74" s="136" t="s">
        <v>184</v>
      </c>
      <c r="J74" s="140">
        <v>1</v>
      </c>
      <c r="K74" s="140">
        <v>88900000</v>
      </c>
      <c r="L74" s="157">
        <f t="shared" si="0"/>
        <v>88900</v>
      </c>
    </row>
    <row r="75" spans="1:12" ht="56.25" x14ac:dyDescent="0.25">
      <c r="A75" s="136">
        <v>67</v>
      </c>
      <c r="B75" s="142" t="s">
        <v>20</v>
      </c>
      <c r="C75" s="143" t="s">
        <v>380</v>
      </c>
      <c r="D75" s="136" t="s">
        <v>109</v>
      </c>
      <c r="E75" s="146" t="s">
        <v>311</v>
      </c>
      <c r="F75" s="136" t="s">
        <v>497</v>
      </c>
      <c r="G75" s="138" t="s">
        <v>381</v>
      </c>
      <c r="H75" s="145" t="s">
        <v>382</v>
      </c>
      <c r="I75" s="136" t="s">
        <v>314</v>
      </c>
      <c r="J75" s="140">
        <v>2</v>
      </c>
      <c r="K75" s="140">
        <v>1694000</v>
      </c>
      <c r="L75" s="157">
        <f t="shared" si="0"/>
        <v>3388</v>
      </c>
    </row>
    <row r="76" spans="1:12" ht="56.25" x14ac:dyDescent="0.25">
      <c r="A76" s="136">
        <v>68</v>
      </c>
      <c r="B76" s="142" t="s">
        <v>20</v>
      </c>
      <c r="C76" s="143" t="s">
        <v>383</v>
      </c>
      <c r="D76" s="136" t="s">
        <v>109</v>
      </c>
      <c r="E76" s="137" t="s">
        <v>110</v>
      </c>
      <c r="F76" s="136" t="s">
        <v>498</v>
      </c>
      <c r="G76" s="138" t="s">
        <v>363</v>
      </c>
      <c r="H76" s="145" t="s">
        <v>364</v>
      </c>
      <c r="I76" s="136" t="s">
        <v>184</v>
      </c>
      <c r="J76" s="140">
        <v>1</v>
      </c>
      <c r="K76" s="140">
        <v>2094400</v>
      </c>
      <c r="L76" s="157">
        <f t="shared" si="0"/>
        <v>2094.4</v>
      </c>
    </row>
    <row r="77" spans="1:12" ht="56.25" x14ac:dyDescent="0.25">
      <c r="A77" s="136">
        <v>69</v>
      </c>
      <c r="B77" s="142" t="s">
        <v>20</v>
      </c>
      <c r="C77" s="143" t="s">
        <v>383</v>
      </c>
      <c r="D77" s="136" t="s">
        <v>109</v>
      </c>
      <c r="E77" s="137" t="s">
        <v>110</v>
      </c>
      <c r="F77" s="136" t="s">
        <v>499</v>
      </c>
      <c r="G77" s="138" t="s">
        <v>363</v>
      </c>
      <c r="H77" s="145" t="s">
        <v>364</v>
      </c>
      <c r="I77" s="136" t="s">
        <v>184</v>
      </c>
      <c r="J77" s="140">
        <v>1</v>
      </c>
      <c r="K77" s="140">
        <v>980000</v>
      </c>
      <c r="L77" s="157">
        <f t="shared" si="0"/>
        <v>980</v>
      </c>
    </row>
    <row r="78" spans="1:12" ht="56.25" x14ac:dyDescent="0.25">
      <c r="A78" s="136">
        <v>70</v>
      </c>
      <c r="B78" s="142" t="s">
        <v>20</v>
      </c>
      <c r="C78" s="143" t="s">
        <v>368</v>
      </c>
      <c r="D78" s="136" t="s">
        <v>109</v>
      </c>
      <c r="E78" s="137" t="s">
        <v>110</v>
      </c>
      <c r="F78" s="136" t="s">
        <v>500</v>
      </c>
      <c r="G78" s="138" t="s">
        <v>384</v>
      </c>
      <c r="H78" s="145" t="s">
        <v>385</v>
      </c>
      <c r="I78" s="136" t="s">
        <v>314</v>
      </c>
      <c r="J78" s="140">
        <v>2</v>
      </c>
      <c r="K78" s="140">
        <v>625000</v>
      </c>
      <c r="L78" s="157">
        <f t="shared" si="0"/>
        <v>1250</v>
      </c>
    </row>
    <row r="79" spans="1:12" ht="56.25" x14ac:dyDescent="0.25">
      <c r="A79" s="136">
        <v>71</v>
      </c>
      <c r="B79" s="142" t="s">
        <v>20</v>
      </c>
      <c r="C79" s="143" t="s">
        <v>383</v>
      </c>
      <c r="D79" s="136" t="s">
        <v>109</v>
      </c>
      <c r="E79" s="137" t="s">
        <v>110</v>
      </c>
      <c r="F79" s="136" t="s">
        <v>501</v>
      </c>
      <c r="G79" s="138" t="s">
        <v>363</v>
      </c>
      <c r="H79" s="145" t="s">
        <v>364</v>
      </c>
      <c r="I79" s="136" t="s">
        <v>184</v>
      </c>
      <c r="J79" s="140">
        <v>1</v>
      </c>
      <c r="K79" s="140">
        <v>4872000</v>
      </c>
      <c r="L79" s="157">
        <f t="shared" si="0"/>
        <v>4872</v>
      </c>
    </row>
    <row r="80" spans="1:12" ht="56.25" x14ac:dyDescent="0.25">
      <c r="A80" s="136">
        <v>72</v>
      </c>
      <c r="B80" s="142" t="s">
        <v>20</v>
      </c>
      <c r="C80" s="143" t="s">
        <v>386</v>
      </c>
      <c r="D80" s="136" t="s">
        <v>109</v>
      </c>
      <c r="E80" s="137" t="s">
        <v>110</v>
      </c>
      <c r="F80" s="136" t="s">
        <v>502</v>
      </c>
      <c r="G80" s="138" t="s">
        <v>387</v>
      </c>
      <c r="H80" s="145" t="s">
        <v>388</v>
      </c>
      <c r="I80" s="136" t="s">
        <v>184</v>
      </c>
      <c r="J80" s="140">
        <v>1</v>
      </c>
      <c r="K80" s="140">
        <v>399000</v>
      </c>
      <c r="L80" s="157">
        <f t="shared" si="0"/>
        <v>399</v>
      </c>
    </row>
    <row r="81" spans="1:12" ht="24.75" customHeight="1" x14ac:dyDescent="0.25">
      <c r="A81" s="220">
        <v>73</v>
      </c>
      <c r="B81" s="220" t="s">
        <v>20</v>
      </c>
      <c r="C81" s="143" t="s">
        <v>389</v>
      </c>
      <c r="D81" s="220" t="s">
        <v>109</v>
      </c>
      <c r="E81" s="225" t="s">
        <v>108</v>
      </c>
      <c r="F81" s="220" t="s">
        <v>503</v>
      </c>
      <c r="G81" s="223" t="s">
        <v>391</v>
      </c>
      <c r="H81" s="224" t="s">
        <v>392</v>
      </c>
      <c r="I81" s="136" t="s">
        <v>178</v>
      </c>
      <c r="J81" s="158">
        <v>3104</v>
      </c>
      <c r="K81" s="158">
        <v>12500</v>
      </c>
      <c r="L81" s="157">
        <f t="shared" si="0"/>
        <v>38800</v>
      </c>
    </row>
    <row r="82" spans="1:12" ht="24.75" customHeight="1" x14ac:dyDescent="0.25">
      <c r="A82" s="222"/>
      <c r="B82" s="222"/>
      <c r="C82" s="143" t="s">
        <v>390</v>
      </c>
      <c r="D82" s="222"/>
      <c r="E82" s="226"/>
      <c r="F82" s="222"/>
      <c r="G82" s="223"/>
      <c r="H82" s="224"/>
      <c r="I82" s="136" t="s">
        <v>178</v>
      </c>
      <c r="J82" s="158">
        <v>2312</v>
      </c>
      <c r="K82" s="158">
        <v>10500</v>
      </c>
      <c r="L82" s="157">
        <f t="shared" si="0"/>
        <v>24276</v>
      </c>
    </row>
    <row r="83" spans="1:12" ht="56.25" x14ac:dyDescent="0.25">
      <c r="A83" s="136">
        <v>74</v>
      </c>
      <c r="B83" s="142" t="s">
        <v>20</v>
      </c>
      <c r="C83" s="143" t="s">
        <v>393</v>
      </c>
      <c r="D83" s="136" t="s">
        <v>109</v>
      </c>
      <c r="E83" s="137" t="s">
        <v>110</v>
      </c>
      <c r="F83" s="136" t="s">
        <v>504</v>
      </c>
      <c r="G83" s="138" t="s">
        <v>394</v>
      </c>
      <c r="H83" s="145" t="s">
        <v>395</v>
      </c>
      <c r="I83" s="136" t="s">
        <v>314</v>
      </c>
      <c r="J83" s="140">
        <v>4</v>
      </c>
      <c r="K83" s="140">
        <v>45000</v>
      </c>
      <c r="L83" s="157">
        <f t="shared" si="0"/>
        <v>180</v>
      </c>
    </row>
    <row r="84" spans="1:12" ht="56.25" x14ac:dyDescent="0.25">
      <c r="A84" s="136">
        <v>75</v>
      </c>
      <c r="B84" s="142" t="s">
        <v>20</v>
      </c>
      <c r="C84" s="143" t="s">
        <v>396</v>
      </c>
      <c r="D84" s="136" t="s">
        <v>109</v>
      </c>
      <c r="E84" s="137" t="s">
        <v>110</v>
      </c>
      <c r="F84" s="136" t="s">
        <v>505</v>
      </c>
      <c r="G84" s="138" t="s">
        <v>397</v>
      </c>
      <c r="H84" s="145" t="s">
        <v>398</v>
      </c>
      <c r="I84" s="136" t="s">
        <v>314</v>
      </c>
      <c r="J84" s="140">
        <v>2</v>
      </c>
      <c r="K84" s="140">
        <v>93000</v>
      </c>
      <c r="L84" s="157">
        <f t="shared" si="0"/>
        <v>186</v>
      </c>
    </row>
    <row r="85" spans="1:12" ht="56.25" x14ac:dyDescent="0.25">
      <c r="A85" s="136">
        <v>76</v>
      </c>
      <c r="B85" s="142" t="s">
        <v>20</v>
      </c>
      <c r="C85" s="143" t="s">
        <v>399</v>
      </c>
      <c r="D85" s="136" t="s">
        <v>109</v>
      </c>
      <c r="E85" s="137" t="s">
        <v>110</v>
      </c>
      <c r="F85" s="136" t="s">
        <v>506</v>
      </c>
      <c r="G85" s="138" t="s">
        <v>397</v>
      </c>
      <c r="H85" s="145" t="s">
        <v>398</v>
      </c>
      <c r="I85" s="136" t="s">
        <v>314</v>
      </c>
      <c r="J85" s="140">
        <v>2</v>
      </c>
      <c r="K85" s="140">
        <v>133000</v>
      </c>
      <c r="L85" s="157">
        <f t="shared" si="0"/>
        <v>266</v>
      </c>
    </row>
    <row r="86" spans="1:12" ht="56.25" x14ac:dyDescent="0.25">
      <c r="A86" s="136">
        <v>77</v>
      </c>
      <c r="B86" s="142" t="s">
        <v>20</v>
      </c>
      <c r="C86" s="143" t="s">
        <v>400</v>
      </c>
      <c r="D86" s="136" t="s">
        <v>109</v>
      </c>
      <c r="E86" s="137" t="s">
        <v>110</v>
      </c>
      <c r="F86" s="136" t="s">
        <v>507</v>
      </c>
      <c r="G86" s="138" t="s">
        <v>401</v>
      </c>
      <c r="H86" s="145" t="s">
        <v>402</v>
      </c>
      <c r="I86" s="136" t="s">
        <v>314</v>
      </c>
      <c r="J86" s="140">
        <v>4</v>
      </c>
      <c r="K86" s="140">
        <v>55000</v>
      </c>
      <c r="L86" s="157">
        <f t="shared" si="0"/>
        <v>220</v>
      </c>
    </row>
    <row r="87" spans="1:12" ht="56.25" x14ac:dyDescent="0.25">
      <c r="A87" s="136">
        <v>78</v>
      </c>
      <c r="B87" s="142" t="s">
        <v>20</v>
      </c>
      <c r="C87" s="143" t="s">
        <v>403</v>
      </c>
      <c r="D87" s="136" t="s">
        <v>109</v>
      </c>
      <c r="E87" s="137" t="s">
        <v>110</v>
      </c>
      <c r="F87" s="136" t="s">
        <v>508</v>
      </c>
      <c r="G87" s="138" t="s">
        <v>372</v>
      </c>
      <c r="H87" s="145" t="s">
        <v>373</v>
      </c>
      <c r="I87" s="136" t="s">
        <v>314</v>
      </c>
      <c r="J87" s="140">
        <v>2</v>
      </c>
      <c r="K87" s="140">
        <v>85000</v>
      </c>
      <c r="L87" s="157">
        <f t="shared" si="0"/>
        <v>170</v>
      </c>
    </row>
    <row r="88" spans="1:12" ht="56.25" x14ac:dyDescent="0.25">
      <c r="A88" s="136">
        <v>79</v>
      </c>
      <c r="B88" s="142" t="s">
        <v>20</v>
      </c>
      <c r="C88" s="143" t="s">
        <v>404</v>
      </c>
      <c r="D88" s="136" t="s">
        <v>109</v>
      </c>
      <c r="E88" s="137" t="s">
        <v>110</v>
      </c>
      <c r="F88" s="136" t="s">
        <v>509</v>
      </c>
      <c r="G88" s="138" t="s">
        <v>405</v>
      </c>
      <c r="H88" s="145" t="s">
        <v>406</v>
      </c>
      <c r="I88" s="136" t="s">
        <v>314</v>
      </c>
      <c r="J88" s="140">
        <v>2</v>
      </c>
      <c r="K88" s="140">
        <v>224000</v>
      </c>
      <c r="L88" s="157">
        <f>+J88*K88/1000</f>
        <v>448</v>
      </c>
    </row>
    <row r="89" spans="1:12" ht="56.25" x14ac:dyDescent="0.25">
      <c r="A89" s="157">
        <v>80</v>
      </c>
      <c r="B89" s="154" t="s">
        <v>21</v>
      </c>
      <c r="C89" s="143" t="s">
        <v>619</v>
      </c>
      <c r="D89" s="157" t="s">
        <v>109</v>
      </c>
      <c r="E89" s="146" t="s">
        <v>110</v>
      </c>
      <c r="F89" s="157" t="s">
        <v>675</v>
      </c>
      <c r="G89" s="129" t="s">
        <v>639</v>
      </c>
      <c r="H89" s="130" t="s">
        <v>650</v>
      </c>
      <c r="I89" s="157" t="s">
        <v>314</v>
      </c>
      <c r="J89" s="158">
        <v>1</v>
      </c>
      <c r="K89" s="140">
        <v>14788000</v>
      </c>
      <c r="L89" s="157">
        <f>+J89*K89/1000</f>
        <v>14788</v>
      </c>
    </row>
    <row r="90" spans="1:12" ht="56.25" x14ac:dyDescent="0.25">
      <c r="A90" s="157">
        <v>81</v>
      </c>
      <c r="B90" s="154" t="s">
        <v>21</v>
      </c>
      <c r="C90" s="143" t="s">
        <v>620</v>
      </c>
      <c r="D90" s="157" t="s">
        <v>109</v>
      </c>
      <c r="E90" s="146" t="s">
        <v>110</v>
      </c>
      <c r="F90" s="157" t="s">
        <v>676</v>
      </c>
      <c r="G90" s="129" t="s">
        <v>640</v>
      </c>
      <c r="H90" s="130" t="s">
        <v>651</v>
      </c>
      <c r="I90" s="157" t="s">
        <v>314</v>
      </c>
      <c r="J90" s="158">
        <v>10</v>
      </c>
      <c r="K90" s="140">
        <v>105000</v>
      </c>
      <c r="L90" s="157">
        <f t="shared" ref="L90:L116" si="2">+J90*K90/1000</f>
        <v>1050</v>
      </c>
    </row>
    <row r="91" spans="1:12" ht="63.75" customHeight="1" x14ac:dyDescent="0.25">
      <c r="A91" s="157">
        <v>82</v>
      </c>
      <c r="B91" s="154" t="s">
        <v>21</v>
      </c>
      <c r="C91" s="143" t="s">
        <v>283</v>
      </c>
      <c r="D91" s="157" t="s">
        <v>109</v>
      </c>
      <c r="E91" s="146" t="s">
        <v>638</v>
      </c>
      <c r="F91" s="157" t="s">
        <v>677</v>
      </c>
      <c r="G91" s="129" t="s">
        <v>284</v>
      </c>
      <c r="H91" s="130" t="s">
        <v>285</v>
      </c>
      <c r="I91" s="157" t="s">
        <v>184</v>
      </c>
      <c r="J91" s="158">
        <v>12</v>
      </c>
      <c r="K91" s="140">
        <v>3864179.3333333335</v>
      </c>
      <c r="L91" s="157">
        <f t="shared" si="2"/>
        <v>46370.152000000002</v>
      </c>
    </row>
    <row r="92" spans="1:12" ht="56.25" x14ac:dyDescent="0.25">
      <c r="A92" s="157">
        <v>83</v>
      </c>
      <c r="B92" s="154" t="s">
        <v>21</v>
      </c>
      <c r="C92" s="143" t="s">
        <v>621</v>
      </c>
      <c r="D92" s="157" t="s">
        <v>109</v>
      </c>
      <c r="E92" s="146" t="s">
        <v>638</v>
      </c>
      <c r="F92" s="157" t="s">
        <v>678</v>
      </c>
      <c r="G92" s="129" t="s">
        <v>641</v>
      </c>
      <c r="H92" s="130" t="s">
        <v>652</v>
      </c>
      <c r="I92" s="157" t="s">
        <v>184</v>
      </c>
      <c r="J92" s="158">
        <v>4</v>
      </c>
      <c r="K92" s="140">
        <v>168000</v>
      </c>
      <c r="L92" s="157">
        <f t="shared" si="2"/>
        <v>672</v>
      </c>
    </row>
    <row r="93" spans="1:12" ht="56.25" x14ac:dyDescent="0.25">
      <c r="A93" s="157">
        <v>84</v>
      </c>
      <c r="B93" s="154" t="s">
        <v>21</v>
      </c>
      <c r="C93" s="143" t="s">
        <v>622</v>
      </c>
      <c r="D93" s="157" t="s">
        <v>109</v>
      </c>
      <c r="E93" s="146" t="s">
        <v>311</v>
      </c>
      <c r="F93" s="157" t="s">
        <v>679</v>
      </c>
      <c r="G93" s="129" t="s">
        <v>642</v>
      </c>
      <c r="H93" s="130" t="s">
        <v>653</v>
      </c>
      <c r="I93" s="157" t="s">
        <v>184</v>
      </c>
      <c r="J93" s="158">
        <v>3</v>
      </c>
      <c r="K93" s="140">
        <v>6000000</v>
      </c>
      <c r="L93" s="157">
        <f t="shared" si="2"/>
        <v>18000</v>
      </c>
    </row>
    <row r="94" spans="1:12" ht="75" x14ac:dyDescent="0.25">
      <c r="A94" s="157">
        <v>85</v>
      </c>
      <c r="B94" s="154" t="s">
        <v>21</v>
      </c>
      <c r="C94" s="143" t="s">
        <v>623</v>
      </c>
      <c r="D94" s="157" t="s">
        <v>109</v>
      </c>
      <c r="E94" s="146" t="s">
        <v>638</v>
      </c>
      <c r="F94" s="157" t="s">
        <v>680</v>
      </c>
      <c r="G94" s="129" t="s">
        <v>643</v>
      </c>
      <c r="H94" s="130" t="s">
        <v>277</v>
      </c>
      <c r="I94" s="157" t="s">
        <v>184</v>
      </c>
      <c r="J94" s="158">
        <v>9</v>
      </c>
      <c r="K94" s="140">
        <v>1000000</v>
      </c>
      <c r="L94" s="157">
        <f t="shared" si="2"/>
        <v>9000</v>
      </c>
    </row>
    <row r="95" spans="1:12" ht="56.25" x14ac:dyDescent="0.25">
      <c r="A95" s="157">
        <v>86</v>
      </c>
      <c r="B95" s="154" t="s">
        <v>21</v>
      </c>
      <c r="C95" s="143" t="s">
        <v>386</v>
      </c>
      <c r="D95" s="157" t="s">
        <v>109</v>
      </c>
      <c r="E95" s="146" t="s">
        <v>110</v>
      </c>
      <c r="F95" s="157" t="s">
        <v>681</v>
      </c>
      <c r="G95" s="129" t="s">
        <v>644</v>
      </c>
      <c r="H95" s="130" t="s">
        <v>654</v>
      </c>
      <c r="I95" s="157" t="s">
        <v>184</v>
      </c>
      <c r="J95" s="158">
        <v>3</v>
      </c>
      <c r="K95" s="140">
        <v>480000</v>
      </c>
      <c r="L95" s="157">
        <f t="shared" si="2"/>
        <v>1440</v>
      </c>
    </row>
    <row r="96" spans="1:12" ht="56.25" x14ac:dyDescent="0.25">
      <c r="A96" s="157">
        <v>87</v>
      </c>
      <c r="B96" s="154" t="s">
        <v>21</v>
      </c>
      <c r="C96" s="143" t="s">
        <v>624</v>
      </c>
      <c r="D96" s="157" t="s">
        <v>109</v>
      </c>
      <c r="E96" s="146" t="s">
        <v>110</v>
      </c>
      <c r="F96" s="157" t="s">
        <v>682</v>
      </c>
      <c r="G96" s="129" t="s">
        <v>363</v>
      </c>
      <c r="H96" s="130" t="s">
        <v>364</v>
      </c>
      <c r="I96" s="157" t="s">
        <v>184</v>
      </c>
      <c r="J96" s="158">
        <v>1</v>
      </c>
      <c r="K96" s="140">
        <v>6608000</v>
      </c>
      <c r="L96" s="157">
        <f t="shared" si="2"/>
        <v>6608</v>
      </c>
    </row>
    <row r="97" spans="1:12" ht="56.25" x14ac:dyDescent="0.25">
      <c r="A97" s="157">
        <v>88</v>
      </c>
      <c r="B97" s="154" t="s">
        <v>21</v>
      </c>
      <c r="C97" s="143" t="s">
        <v>624</v>
      </c>
      <c r="D97" s="157" t="s">
        <v>109</v>
      </c>
      <c r="E97" s="146" t="s">
        <v>110</v>
      </c>
      <c r="F97" s="157" t="s">
        <v>683</v>
      </c>
      <c r="G97" s="129" t="s">
        <v>363</v>
      </c>
      <c r="H97" s="130" t="s">
        <v>364</v>
      </c>
      <c r="I97" s="157" t="s">
        <v>184</v>
      </c>
      <c r="J97" s="158">
        <v>1</v>
      </c>
      <c r="K97" s="140">
        <v>5488000</v>
      </c>
      <c r="L97" s="157">
        <f t="shared" si="2"/>
        <v>5488</v>
      </c>
    </row>
    <row r="98" spans="1:12" ht="56.25" x14ac:dyDescent="0.25">
      <c r="A98" s="157">
        <v>89</v>
      </c>
      <c r="B98" s="154" t="s">
        <v>21</v>
      </c>
      <c r="C98" s="143" t="s">
        <v>625</v>
      </c>
      <c r="D98" s="157" t="s">
        <v>109</v>
      </c>
      <c r="E98" s="146" t="s">
        <v>110</v>
      </c>
      <c r="F98" s="157" t="s">
        <v>684</v>
      </c>
      <c r="G98" s="129" t="s">
        <v>645</v>
      </c>
      <c r="H98" s="130" t="s">
        <v>655</v>
      </c>
      <c r="I98" s="157" t="s">
        <v>184</v>
      </c>
      <c r="J98" s="158">
        <v>1</v>
      </c>
      <c r="K98" s="140">
        <v>12978000</v>
      </c>
      <c r="L98" s="157">
        <f t="shared" si="2"/>
        <v>12978</v>
      </c>
    </row>
    <row r="99" spans="1:12" ht="56.25" x14ac:dyDescent="0.25">
      <c r="A99" s="157">
        <v>90</v>
      </c>
      <c r="B99" s="154" t="s">
        <v>21</v>
      </c>
      <c r="C99" s="143" t="s">
        <v>626</v>
      </c>
      <c r="D99" s="157" t="s">
        <v>109</v>
      </c>
      <c r="E99" s="146" t="s">
        <v>110</v>
      </c>
      <c r="F99" s="157" t="s">
        <v>685</v>
      </c>
      <c r="G99" s="129" t="s">
        <v>646</v>
      </c>
      <c r="H99" s="130" t="s">
        <v>656</v>
      </c>
      <c r="I99" s="157" t="s">
        <v>314</v>
      </c>
      <c r="J99" s="158">
        <v>1</v>
      </c>
      <c r="K99" s="140">
        <v>300000</v>
      </c>
      <c r="L99" s="157">
        <f t="shared" si="2"/>
        <v>300</v>
      </c>
    </row>
    <row r="100" spans="1:12" ht="56.25" x14ac:dyDescent="0.25">
      <c r="A100" s="157">
        <v>91</v>
      </c>
      <c r="B100" s="154" t="s">
        <v>21</v>
      </c>
      <c r="C100" s="143" t="s">
        <v>627</v>
      </c>
      <c r="D100" s="157" t="s">
        <v>109</v>
      </c>
      <c r="E100" s="146" t="s">
        <v>110</v>
      </c>
      <c r="F100" s="157" t="s">
        <v>686</v>
      </c>
      <c r="G100" s="129" t="s">
        <v>647</v>
      </c>
      <c r="H100" s="130" t="s">
        <v>657</v>
      </c>
      <c r="I100" s="157" t="s">
        <v>184</v>
      </c>
      <c r="J100" s="158">
        <v>1</v>
      </c>
      <c r="K100" s="140">
        <v>4999999</v>
      </c>
      <c r="L100" s="157">
        <f t="shared" si="2"/>
        <v>4999.9989999999998</v>
      </c>
    </row>
    <row r="101" spans="1:12" ht="56.25" x14ac:dyDescent="0.25">
      <c r="A101" s="157">
        <v>92</v>
      </c>
      <c r="B101" s="154" t="s">
        <v>21</v>
      </c>
      <c r="C101" s="143" t="s">
        <v>628</v>
      </c>
      <c r="D101" s="157" t="s">
        <v>109</v>
      </c>
      <c r="E101" s="146" t="s">
        <v>110</v>
      </c>
      <c r="F101" s="157" t="s">
        <v>687</v>
      </c>
      <c r="G101" s="129" t="s">
        <v>648</v>
      </c>
      <c r="H101" s="130" t="s">
        <v>658</v>
      </c>
      <c r="I101" s="157" t="s">
        <v>184</v>
      </c>
      <c r="J101" s="158">
        <v>3</v>
      </c>
      <c r="K101" s="140">
        <v>1134000</v>
      </c>
      <c r="L101" s="157">
        <f t="shared" si="2"/>
        <v>3402</v>
      </c>
    </row>
    <row r="102" spans="1:12" ht="56.25" x14ac:dyDescent="0.25">
      <c r="A102" s="220">
        <v>93</v>
      </c>
      <c r="B102" s="220" t="s">
        <v>21</v>
      </c>
      <c r="C102" s="208" t="s">
        <v>629</v>
      </c>
      <c r="D102" s="157" t="s">
        <v>109</v>
      </c>
      <c r="E102" s="211" t="s">
        <v>638</v>
      </c>
      <c r="F102" s="220" t="s">
        <v>688</v>
      </c>
      <c r="G102" s="214" t="s">
        <v>649</v>
      </c>
      <c r="H102" s="217" t="s">
        <v>659</v>
      </c>
      <c r="I102" s="157" t="s">
        <v>314</v>
      </c>
      <c r="J102" s="158">
        <v>2</v>
      </c>
      <c r="K102" s="140">
        <v>1745827</v>
      </c>
      <c r="L102" s="157">
        <f t="shared" si="2"/>
        <v>3491.654</v>
      </c>
    </row>
    <row r="103" spans="1:12" ht="56.25" x14ac:dyDescent="0.25">
      <c r="A103" s="221"/>
      <c r="B103" s="221"/>
      <c r="C103" s="209"/>
      <c r="D103" s="157" t="s">
        <v>109</v>
      </c>
      <c r="E103" s="212"/>
      <c r="F103" s="221"/>
      <c r="G103" s="215"/>
      <c r="H103" s="218"/>
      <c r="I103" s="157" t="s">
        <v>314</v>
      </c>
      <c r="J103" s="158">
        <v>2</v>
      </c>
      <c r="K103" s="140">
        <v>1819594</v>
      </c>
      <c r="L103" s="157">
        <f t="shared" si="2"/>
        <v>3639.1880000000001</v>
      </c>
    </row>
    <row r="104" spans="1:12" ht="56.25" x14ac:dyDescent="0.25">
      <c r="A104" s="222"/>
      <c r="B104" s="222"/>
      <c r="C104" s="210"/>
      <c r="D104" s="157" t="s">
        <v>109</v>
      </c>
      <c r="E104" s="213"/>
      <c r="F104" s="222"/>
      <c r="G104" s="216"/>
      <c r="H104" s="219"/>
      <c r="I104" s="157" t="s">
        <v>314</v>
      </c>
      <c r="J104" s="158">
        <v>2</v>
      </c>
      <c r="K104" s="140">
        <v>1434579</v>
      </c>
      <c r="L104" s="157">
        <f t="shared" si="2"/>
        <v>2869.1579999999999</v>
      </c>
    </row>
    <row r="105" spans="1:12" ht="56.25" x14ac:dyDescent="0.25">
      <c r="A105" s="157">
        <v>94</v>
      </c>
      <c r="B105" s="154" t="s">
        <v>21</v>
      </c>
      <c r="C105" s="143" t="s">
        <v>630</v>
      </c>
      <c r="D105" s="157" t="s">
        <v>109</v>
      </c>
      <c r="E105" s="146" t="s">
        <v>110</v>
      </c>
      <c r="F105" s="157" t="s">
        <v>689</v>
      </c>
      <c r="G105" s="129" t="s">
        <v>441</v>
      </c>
      <c r="H105" s="130" t="s">
        <v>442</v>
      </c>
      <c r="I105" s="157" t="s">
        <v>184</v>
      </c>
      <c r="J105" s="158">
        <v>1</v>
      </c>
      <c r="K105" s="140">
        <v>5500000</v>
      </c>
      <c r="L105" s="157">
        <f t="shared" si="2"/>
        <v>5500</v>
      </c>
    </row>
    <row r="106" spans="1:12" ht="56.25" x14ac:dyDescent="0.25">
      <c r="A106" s="157">
        <v>95</v>
      </c>
      <c r="B106" s="154" t="s">
        <v>21</v>
      </c>
      <c r="C106" s="143" t="s">
        <v>631</v>
      </c>
      <c r="D106" s="157" t="s">
        <v>109</v>
      </c>
      <c r="E106" s="146" t="s">
        <v>110</v>
      </c>
      <c r="F106" s="157" t="s">
        <v>690</v>
      </c>
      <c r="G106" s="129" t="s">
        <v>660</v>
      </c>
      <c r="H106" s="130" t="s">
        <v>661</v>
      </c>
      <c r="I106" s="157" t="s">
        <v>702</v>
      </c>
      <c r="J106" s="158">
        <v>1</v>
      </c>
      <c r="K106" s="140">
        <v>1300000</v>
      </c>
      <c r="L106" s="157">
        <f t="shared" si="2"/>
        <v>1300</v>
      </c>
    </row>
    <row r="107" spans="1:12" ht="56.25" x14ac:dyDescent="0.25">
      <c r="A107" s="157">
        <v>96</v>
      </c>
      <c r="B107" s="154" t="s">
        <v>21</v>
      </c>
      <c r="C107" s="143" t="s">
        <v>632</v>
      </c>
      <c r="D107" s="157" t="s">
        <v>109</v>
      </c>
      <c r="E107" s="146" t="s">
        <v>110</v>
      </c>
      <c r="F107" s="157" t="s">
        <v>691</v>
      </c>
      <c r="G107" s="129" t="s">
        <v>662</v>
      </c>
      <c r="H107" s="130" t="s">
        <v>663</v>
      </c>
      <c r="I107" s="157" t="s">
        <v>351</v>
      </c>
      <c r="J107" s="158">
        <v>40</v>
      </c>
      <c r="K107" s="140">
        <v>9000</v>
      </c>
      <c r="L107" s="157">
        <f t="shared" si="2"/>
        <v>360</v>
      </c>
    </row>
    <row r="108" spans="1:12" ht="78.75" x14ac:dyDescent="0.25">
      <c r="A108" s="157">
        <v>97</v>
      </c>
      <c r="B108" s="154" t="s">
        <v>21</v>
      </c>
      <c r="C108" s="143" t="s">
        <v>633</v>
      </c>
      <c r="D108" s="157" t="s">
        <v>109</v>
      </c>
      <c r="E108" s="146" t="s">
        <v>177</v>
      </c>
      <c r="F108" s="157" t="s">
        <v>692</v>
      </c>
      <c r="G108" s="129" t="s">
        <v>664</v>
      </c>
      <c r="H108" s="130" t="s">
        <v>665</v>
      </c>
      <c r="I108" s="157" t="s">
        <v>184</v>
      </c>
      <c r="J108" s="158">
        <v>1</v>
      </c>
      <c r="K108" s="140">
        <v>5535320</v>
      </c>
      <c r="L108" s="157">
        <f t="shared" si="2"/>
        <v>5535.32</v>
      </c>
    </row>
    <row r="109" spans="1:12" ht="78.75" x14ac:dyDescent="0.25">
      <c r="A109" s="157">
        <v>98</v>
      </c>
      <c r="B109" s="154" t="s">
        <v>21</v>
      </c>
      <c r="C109" s="143" t="s">
        <v>633</v>
      </c>
      <c r="D109" s="157" t="s">
        <v>109</v>
      </c>
      <c r="E109" s="146" t="s">
        <v>177</v>
      </c>
      <c r="F109" s="157" t="s">
        <v>693</v>
      </c>
      <c r="G109" s="129" t="s">
        <v>664</v>
      </c>
      <c r="H109" s="130" t="s">
        <v>665</v>
      </c>
      <c r="I109" s="157" t="s">
        <v>184</v>
      </c>
      <c r="J109" s="158">
        <v>1</v>
      </c>
      <c r="K109" s="140">
        <v>7709910</v>
      </c>
      <c r="L109" s="157">
        <f t="shared" si="2"/>
        <v>7709.91</v>
      </c>
    </row>
    <row r="110" spans="1:12" ht="56.25" x14ac:dyDescent="0.25">
      <c r="A110" s="157">
        <v>99</v>
      </c>
      <c r="B110" s="154" t="s">
        <v>21</v>
      </c>
      <c r="C110" s="143" t="s">
        <v>634</v>
      </c>
      <c r="D110" s="157" t="s">
        <v>109</v>
      </c>
      <c r="E110" s="146" t="s">
        <v>311</v>
      </c>
      <c r="F110" s="157" t="s">
        <v>694</v>
      </c>
      <c r="G110" s="129" t="s">
        <v>666</v>
      </c>
      <c r="H110" s="130" t="s">
        <v>667</v>
      </c>
      <c r="I110" s="157" t="s">
        <v>314</v>
      </c>
      <c r="J110" s="158">
        <v>2</v>
      </c>
      <c r="K110" s="140">
        <v>16001250.01</v>
      </c>
      <c r="L110" s="157">
        <f t="shared" si="2"/>
        <v>32002.500019999999</v>
      </c>
    </row>
    <row r="111" spans="1:12" ht="75" x14ac:dyDescent="0.25">
      <c r="A111" s="157">
        <v>100</v>
      </c>
      <c r="B111" s="154" t="s">
        <v>21</v>
      </c>
      <c r="C111" s="143" t="s">
        <v>635</v>
      </c>
      <c r="D111" s="157" t="s">
        <v>109</v>
      </c>
      <c r="E111" s="146" t="s">
        <v>638</v>
      </c>
      <c r="F111" s="157" t="s">
        <v>695</v>
      </c>
      <c r="G111" s="129" t="s">
        <v>668</v>
      </c>
      <c r="H111" s="130" t="s">
        <v>669</v>
      </c>
      <c r="I111" s="157" t="s">
        <v>696</v>
      </c>
      <c r="J111" s="158">
        <v>16</v>
      </c>
      <c r="K111" s="140">
        <v>100774.88</v>
      </c>
      <c r="L111" s="157">
        <f t="shared" si="2"/>
        <v>1612.3980800000002</v>
      </c>
    </row>
    <row r="112" spans="1:12" ht="56.25" x14ac:dyDescent="0.25">
      <c r="A112" s="157">
        <v>101</v>
      </c>
      <c r="B112" s="154" t="s">
        <v>21</v>
      </c>
      <c r="C112" s="143" t="s">
        <v>636</v>
      </c>
      <c r="D112" s="157" t="s">
        <v>109</v>
      </c>
      <c r="E112" s="146" t="s">
        <v>110</v>
      </c>
      <c r="F112" s="157" t="s">
        <v>697</v>
      </c>
      <c r="G112" s="129" t="s">
        <v>670</v>
      </c>
      <c r="H112" s="130" t="s">
        <v>671</v>
      </c>
      <c r="I112" s="157" t="s">
        <v>674</v>
      </c>
      <c r="J112" s="158">
        <v>117</v>
      </c>
      <c r="K112" s="140">
        <v>38884</v>
      </c>
      <c r="L112" s="157">
        <f t="shared" si="2"/>
        <v>4549.4279999999999</v>
      </c>
    </row>
    <row r="113" spans="1:12" ht="56.25" x14ac:dyDescent="0.25">
      <c r="A113" s="157">
        <v>102</v>
      </c>
      <c r="B113" s="154" t="s">
        <v>21</v>
      </c>
      <c r="C113" s="143" t="s">
        <v>637</v>
      </c>
      <c r="D113" s="157" t="s">
        <v>109</v>
      </c>
      <c r="E113" s="146" t="s">
        <v>311</v>
      </c>
      <c r="F113" s="157" t="s">
        <v>698</v>
      </c>
      <c r="G113" s="129" t="s">
        <v>672</v>
      </c>
      <c r="H113" s="130" t="s">
        <v>673</v>
      </c>
      <c r="I113" s="157" t="s">
        <v>314</v>
      </c>
      <c r="J113" s="158">
        <v>6</v>
      </c>
      <c r="K113" s="140">
        <v>5300000</v>
      </c>
      <c r="L113" s="157">
        <f t="shared" si="2"/>
        <v>31800</v>
      </c>
    </row>
    <row r="114" spans="1:12" ht="56.25" x14ac:dyDescent="0.25">
      <c r="A114" s="157">
        <v>103</v>
      </c>
      <c r="B114" s="154" t="s">
        <v>21</v>
      </c>
      <c r="C114" s="143" t="s">
        <v>624</v>
      </c>
      <c r="D114" s="157" t="s">
        <v>109</v>
      </c>
      <c r="E114" s="146" t="s">
        <v>110</v>
      </c>
      <c r="F114" s="157" t="s">
        <v>699</v>
      </c>
      <c r="G114" s="129" t="s">
        <v>363</v>
      </c>
      <c r="H114" s="130" t="s">
        <v>364</v>
      </c>
      <c r="I114" s="157" t="s">
        <v>184</v>
      </c>
      <c r="J114" s="159">
        <v>1</v>
      </c>
      <c r="K114" s="140">
        <v>8792000</v>
      </c>
      <c r="L114" s="157">
        <f t="shared" si="2"/>
        <v>8792</v>
      </c>
    </row>
    <row r="115" spans="1:12" ht="56.25" x14ac:dyDescent="0.25">
      <c r="A115" s="157">
        <v>104</v>
      </c>
      <c r="B115" s="154" t="s">
        <v>21</v>
      </c>
      <c r="C115" s="143" t="s">
        <v>624</v>
      </c>
      <c r="D115" s="157" t="s">
        <v>109</v>
      </c>
      <c r="E115" s="146" t="s">
        <v>110</v>
      </c>
      <c r="F115" s="157" t="s">
        <v>700</v>
      </c>
      <c r="G115" s="129" t="s">
        <v>363</v>
      </c>
      <c r="H115" s="130" t="s">
        <v>364</v>
      </c>
      <c r="I115" s="157" t="s">
        <v>184</v>
      </c>
      <c r="J115" s="158">
        <v>1</v>
      </c>
      <c r="K115" s="140">
        <v>7481600</v>
      </c>
      <c r="L115" s="157">
        <f t="shared" si="2"/>
        <v>7481.6</v>
      </c>
    </row>
    <row r="116" spans="1:12" ht="56.25" x14ac:dyDescent="0.25">
      <c r="A116" s="157">
        <v>105</v>
      </c>
      <c r="B116" s="154" t="s">
        <v>21</v>
      </c>
      <c r="C116" s="143" t="s">
        <v>624</v>
      </c>
      <c r="D116" s="157" t="s">
        <v>109</v>
      </c>
      <c r="E116" s="146" t="s">
        <v>110</v>
      </c>
      <c r="F116" s="157" t="s">
        <v>701</v>
      </c>
      <c r="G116" s="129" t="s">
        <v>363</v>
      </c>
      <c r="H116" s="130" t="s">
        <v>364</v>
      </c>
      <c r="I116" s="157" t="s">
        <v>184</v>
      </c>
      <c r="J116" s="158">
        <v>1</v>
      </c>
      <c r="K116" s="140">
        <v>6473600</v>
      </c>
      <c r="L116" s="157">
        <f t="shared" si="2"/>
        <v>6473.6</v>
      </c>
    </row>
    <row r="117" spans="1:12" ht="36.75" customHeight="1" x14ac:dyDescent="0.25">
      <c r="A117" s="136">
        <v>106</v>
      </c>
      <c r="B117" s="136" t="s">
        <v>19</v>
      </c>
      <c r="C117" s="150" t="s">
        <v>190</v>
      </c>
      <c r="D117" s="136" t="s">
        <v>107</v>
      </c>
      <c r="E117" s="137" t="s">
        <v>177</v>
      </c>
      <c r="F117" s="136" t="s">
        <v>252</v>
      </c>
      <c r="G117" s="138" t="s">
        <v>251</v>
      </c>
      <c r="H117" s="139">
        <v>203366731</v>
      </c>
      <c r="I117" s="136" t="s">
        <v>184</v>
      </c>
      <c r="J117" s="140">
        <v>12</v>
      </c>
      <c r="K117" s="140">
        <v>105000</v>
      </c>
      <c r="L117" s="157">
        <f t="shared" si="0"/>
        <v>1260</v>
      </c>
    </row>
    <row r="118" spans="1:12" ht="36.75" customHeight="1" x14ac:dyDescent="0.25">
      <c r="A118" s="136">
        <v>107</v>
      </c>
      <c r="B118" s="136" t="s">
        <v>19</v>
      </c>
      <c r="C118" s="150" t="s">
        <v>197</v>
      </c>
      <c r="D118" s="136" t="s">
        <v>107</v>
      </c>
      <c r="E118" s="137" t="s">
        <v>108</v>
      </c>
      <c r="F118" s="136" t="s">
        <v>254</v>
      </c>
      <c r="G118" s="138" t="s">
        <v>253</v>
      </c>
      <c r="H118" s="139">
        <v>207027936</v>
      </c>
      <c r="I118" s="136" t="s">
        <v>184</v>
      </c>
      <c r="J118" s="140">
        <v>12</v>
      </c>
      <c r="K118" s="140">
        <v>120000</v>
      </c>
      <c r="L118" s="157">
        <f t="shared" si="0"/>
        <v>1440</v>
      </c>
    </row>
    <row r="119" spans="1:12" ht="36.75" customHeight="1" x14ac:dyDescent="0.25">
      <c r="A119" s="136">
        <v>108</v>
      </c>
      <c r="B119" s="136" t="s">
        <v>19</v>
      </c>
      <c r="C119" s="150" t="s">
        <v>192</v>
      </c>
      <c r="D119" s="136" t="s">
        <v>107</v>
      </c>
      <c r="E119" s="137" t="s">
        <v>177</v>
      </c>
      <c r="F119" s="136" t="s">
        <v>256</v>
      </c>
      <c r="G119" s="138" t="s">
        <v>255</v>
      </c>
      <c r="H119" s="139">
        <v>200833833</v>
      </c>
      <c r="I119" s="136" t="s">
        <v>314</v>
      </c>
      <c r="J119" s="140">
        <v>96000</v>
      </c>
      <c r="K119" s="140">
        <v>90</v>
      </c>
      <c r="L119" s="157">
        <f t="shared" si="0"/>
        <v>8640</v>
      </c>
    </row>
    <row r="120" spans="1:12" ht="36.75" customHeight="1" x14ac:dyDescent="0.25">
      <c r="A120" s="136">
        <v>109</v>
      </c>
      <c r="B120" s="136" t="s">
        <v>19</v>
      </c>
      <c r="C120" s="150" t="s">
        <v>188</v>
      </c>
      <c r="D120" s="136" t="s">
        <v>107</v>
      </c>
      <c r="E120" s="137" t="s">
        <v>108</v>
      </c>
      <c r="F120" s="136" t="s">
        <v>258</v>
      </c>
      <c r="G120" s="138" t="s">
        <v>257</v>
      </c>
      <c r="H120" s="139">
        <v>201440547</v>
      </c>
      <c r="I120" s="136" t="s">
        <v>314</v>
      </c>
      <c r="J120" s="140">
        <v>6</v>
      </c>
      <c r="K120" s="140">
        <v>1000000</v>
      </c>
      <c r="L120" s="157">
        <f t="shared" si="0"/>
        <v>6000</v>
      </c>
    </row>
    <row r="121" spans="1:12" ht="36.75" customHeight="1" x14ac:dyDescent="0.25">
      <c r="A121" s="136">
        <v>110</v>
      </c>
      <c r="B121" s="136" t="s">
        <v>19</v>
      </c>
      <c r="C121" s="150" t="s">
        <v>191</v>
      </c>
      <c r="D121" s="136" t="s">
        <v>107</v>
      </c>
      <c r="E121" s="137" t="s">
        <v>108</v>
      </c>
      <c r="F121" s="136" t="s">
        <v>260</v>
      </c>
      <c r="G121" s="138" t="s">
        <v>259</v>
      </c>
      <c r="H121" s="139">
        <v>305638965</v>
      </c>
      <c r="I121" s="136" t="s">
        <v>314</v>
      </c>
      <c r="J121" s="140">
        <v>3</v>
      </c>
      <c r="K121" s="140">
        <v>78400000</v>
      </c>
      <c r="L121" s="157">
        <f t="shared" si="0"/>
        <v>235200</v>
      </c>
    </row>
    <row r="122" spans="1:12" ht="36.75" customHeight="1" x14ac:dyDescent="0.25">
      <c r="A122" s="136">
        <v>111</v>
      </c>
      <c r="B122" s="136" t="s">
        <v>19</v>
      </c>
      <c r="C122" s="150" t="s">
        <v>261</v>
      </c>
      <c r="D122" s="136" t="s">
        <v>107</v>
      </c>
      <c r="E122" s="137" t="s">
        <v>177</v>
      </c>
      <c r="F122" s="136" t="s">
        <v>262</v>
      </c>
      <c r="G122" s="138" t="s">
        <v>251</v>
      </c>
      <c r="H122" s="139">
        <v>203366731</v>
      </c>
      <c r="I122" s="136" t="s">
        <v>184</v>
      </c>
      <c r="J122" s="140">
        <v>12</v>
      </c>
      <c r="K122" s="140">
        <v>209820</v>
      </c>
      <c r="L122" s="157">
        <f t="shared" si="0"/>
        <v>2517.84</v>
      </c>
    </row>
    <row r="123" spans="1:12" ht="36.75" customHeight="1" x14ac:dyDescent="0.25">
      <c r="A123" s="136">
        <v>112</v>
      </c>
      <c r="B123" s="136" t="s">
        <v>19</v>
      </c>
      <c r="C123" s="149" t="s">
        <v>189</v>
      </c>
      <c r="D123" s="136" t="s">
        <v>107</v>
      </c>
      <c r="E123" s="137" t="s">
        <v>108</v>
      </c>
      <c r="F123" s="136" t="s">
        <v>263</v>
      </c>
      <c r="G123" s="138" t="s">
        <v>207</v>
      </c>
      <c r="H123" s="139">
        <v>201678867</v>
      </c>
      <c r="I123" s="136" t="s">
        <v>185</v>
      </c>
      <c r="J123" s="140">
        <v>29519</v>
      </c>
      <c r="K123" s="140">
        <v>1000</v>
      </c>
      <c r="L123" s="157">
        <f t="shared" si="0"/>
        <v>29519</v>
      </c>
    </row>
    <row r="124" spans="1:12" ht="58.5" customHeight="1" x14ac:dyDescent="0.25">
      <c r="A124" s="136">
        <v>113</v>
      </c>
      <c r="B124" s="136" t="s">
        <v>19</v>
      </c>
      <c r="C124" s="150" t="s">
        <v>265</v>
      </c>
      <c r="D124" s="136" t="s">
        <v>107</v>
      </c>
      <c r="E124" s="137" t="s">
        <v>108</v>
      </c>
      <c r="F124" s="136" t="s">
        <v>267</v>
      </c>
      <c r="G124" s="138" t="s">
        <v>264</v>
      </c>
      <c r="H124" s="139">
        <v>200936317</v>
      </c>
      <c r="I124" s="136" t="s">
        <v>314</v>
      </c>
      <c r="J124" s="140">
        <v>20</v>
      </c>
      <c r="K124" s="140">
        <v>60000</v>
      </c>
      <c r="L124" s="157">
        <f t="shared" si="0"/>
        <v>1200</v>
      </c>
    </row>
    <row r="125" spans="1:12" ht="36.75" customHeight="1" x14ac:dyDescent="0.25">
      <c r="A125" s="136">
        <v>114</v>
      </c>
      <c r="B125" s="136" t="s">
        <v>19</v>
      </c>
      <c r="C125" s="150" t="s">
        <v>269</v>
      </c>
      <c r="D125" s="136" t="s">
        <v>107</v>
      </c>
      <c r="E125" s="137" t="s">
        <v>108</v>
      </c>
      <c r="F125" s="136" t="s">
        <v>268</v>
      </c>
      <c r="G125" s="138" t="s">
        <v>266</v>
      </c>
      <c r="H125" s="139">
        <v>201589463</v>
      </c>
      <c r="I125" s="136" t="s">
        <v>184</v>
      </c>
      <c r="J125" s="140">
        <v>12</v>
      </c>
      <c r="K125" s="140">
        <v>340000</v>
      </c>
      <c r="L125" s="157">
        <f t="shared" si="0"/>
        <v>4080</v>
      </c>
    </row>
    <row r="126" spans="1:12" ht="43.5" customHeight="1" x14ac:dyDescent="0.25">
      <c r="A126" s="136">
        <v>115</v>
      </c>
      <c r="B126" s="136" t="s">
        <v>19</v>
      </c>
      <c r="C126" s="150" t="s">
        <v>270</v>
      </c>
      <c r="D126" s="136" t="s">
        <v>107</v>
      </c>
      <c r="E126" s="137" t="s">
        <v>108</v>
      </c>
      <c r="F126" s="136" t="s">
        <v>271</v>
      </c>
      <c r="G126" s="138" t="s">
        <v>266</v>
      </c>
      <c r="H126" s="139">
        <v>201589463</v>
      </c>
      <c r="I126" s="136" t="s">
        <v>184</v>
      </c>
      <c r="J126" s="140">
        <v>1</v>
      </c>
      <c r="K126" s="140">
        <v>3423042</v>
      </c>
      <c r="L126" s="157">
        <f t="shared" si="0"/>
        <v>3423.0419999999999</v>
      </c>
    </row>
    <row r="127" spans="1:12" ht="60" x14ac:dyDescent="0.25">
      <c r="A127" s="136">
        <v>116</v>
      </c>
      <c r="B127" s="136" t="s">
        <v>20</v>
      </c>
      <c r="C127" s="149" t="s">
        <v>407</v>
      </c>
      <c r="D127" s="136" t="s">
        <v>107</v>
      </c>
      <c r="E127" s="137" t="s">
        <v>110</v>
      </c>
      <c r="F127" s="136" t="s">
        <v>510</v>
      </c>
      <c r="G127" s="138" t="s">
        <v>408</v>
      </c>
      <c r="H127" s="145" t="s">
        <v>409</v>
      </c>
      <c r="I127" s="136" t="s">
        <v>184</v>
      </c>
      <c r="J127" s="140">
        <v>1</v>
      </c>
      <c r="K127" s="140">
        <v>17000000</v>
      </c>
      <c r="L127" s="157">
        <f t="shared" si="0"/>
        <v>17000</v>
      </c>
    </row>
    <row r="128" spans="1:12" ht="37.5" x14ac:dyDescent="0.25">
      <c r="A128" s="136">
        <v>117</v>
      </c>
      <c r="B128" s="136" t="s">
        <v>20</v>
      </c>
      <c r="C128" s="149" t="s">
        <v>410</v>
      </c>
      <c r="D128" s="136" t="s">
        <v>107</v>
      </c>
      <c r="E128" s="137" t="s">
        <v>110</v>
      </c>
      <c r="F128" s="136" t="s">
        <v>511</v>
      </c>
      <c r="G128" s="138" t="s">
        <v>411</v>
      </c>
      <c r="H128" s="145" t="s">
        <v>412</v>
      </c>
      <c r="I128" s="136" t="s">
        <v>184</v>
      </c>
      <c r="J128" s="140">
        <v>1</v>
      </c>
      <c r="K128" s="140">
        <v>700000</v>
      </c>
      <c r="L128" s="157">
        <f t="shared" si="0"/>
        <v>700</v>
      </c>
    </row>
    <row r="129" spans="1:12" ht="37.5" x14ac:dyDescent="0.25">
      <c r="A129" s="136">
        <v>118</v>
      </c>
      <c r="B129" s="136" t="s">
        <v>20</v>
      </c>
      <c r="C129" s="149" t="s">
        <v>410</v>
      </c>
      <c r="D129" s="136" t="s">
        <v>107</v>
      </c>
      <c r="E129" s="137" t="s">
        <v>110</v>
      </c>
      <c r="F129" s="136" t="s">
        <v>512</v>
      </c>
      <c r="G129" s="138" t="s">
        <v>411</v>
      </c>
      <c r="H129" s="145" t="s">
        <v>412</v>
      </c>
      <c r="I129" s="136" t="s">
        <v>184</v>
      </c>
      <c r="J129" s="140">
        <v>1</v>
      </c>
      <c r="K129" s="140">
        <v>300000</v>
      </c>
      <c r="L129" s="157">
        <f t="shared" ref="L129:L157" si="3">+J129*K129/1000</f>
        <v>300</v>
      </c>
    </row>
    <row r="130" spans="1:12" ht="45" x14ac:dyDescent="0.25">
      <c r="A130" s="136">
        <v>119</v>
      </c>
      <c r="B130" s="136" t="s">
        <v>20</v>
      </c>
      <c r="C130" s="149" t="s">
        <v>383</v>
      </c>
      <c r="D130" s="136" t="s">
        <v>107</v>
      </c>
      <c r="E130" s="137" t="s">
        <v>108</v>
      </c>
      <c r="F130" s="136" t="s">
        <v>513</v>
      </c>
      <c r="G130" s="138" t="s">
        <v>363</v>
      </c>
      <c r="H130" s="145" t="s">
        <v>364</v>
      </c>
      <c r="I130" s="136" t="s">
        <v>184</v>
      </c>
      <c r="J130" s="140">
        <v>1</v>
      </c>
      <c r="K130" s="140">
        <v>84321440</v>
      </c>
      <c r="L130" s="157">
        <f t="shared" si="3"/>
        <v>84321.44</v>
      </c>
    </row>
    <row r="131" spans="1:12" ht="45" x14ac:dyDescent="0.25">
      <c r="A131" s="136">
        <v>120</v>
      </c>
      <c r="B131" s="136" t="s">
        <v>20</v>
      </c>
      <c r="C131" s="149" t="s">
        <v>413</v>
      </c>
      <c r="D131" s="136" t="s">
        <v>107</v>
      </c>
      <c r="E131" s="137" t="s">
        <v>108</v>
      </c>
      <c r="F131" s="136" t="s">
        <v>514</v>
      </c>
      <c r="G131" s="138" t="s">
        <v>414</v>
      </c>
      <c r="H131" s="145" t="s">
        <v>415</v>
      </c>
      <c r="I131" s="136" t="s">
        <v>184</v>
      </c>
      <c r="J131" s="140">
        <v>1</v>
      </c>
      <c r="K131" s="140">
        <v>8000000</v>
      </c>
      <c r="L131" s="157">
        <f t="shared" si="3"/>
        <v>8000</v>
      </c>
    </row>
    <row r="132" spans="1:12" ht="47.25" x14ac:dyDescent="0.25">
      <c r="A132" s="136">
        <v>121</v>
      </c>
      <c r="B132" s="136" t="s">
        <v>20</v>
      </c>
      <c r="C132" s="149" t="s">
        <v>416</v>
      </c>
      <c r="D132" s="136" t="s">
        <v>107</v>
      </c>
      <c r="E132" s="137" t="s">
        <v>108</v>
      </c>
      <c r="F132" s="136" t="s">
        <v>515</v>
      </c>
      <c r="G132" s="138" t="s">
        <v>417</v>
      </c>
      <c r="H132" s="145" t="s">
        <v>418</v>
      </c>
      <c r="I132" s="136" t="s">
        <v>314</v>
      </c>
      <c r="J132" s="140">
        <v>20</v>
      </c>
      <c r="K132" s="140">
        <v>50000</v>
      </c>
      <c r="L132" s="157">
        <f t="shared" si="3"/>
        <v>1000</v>
      </c>
    </row>
    <row r="133" spans="1:12" ht="47.25" x14ac:dyDescent="0.25">
      <c r="A133" s="136">
        <v>122</v>
      </c>
      <c r="B133" s="136" t="s">
        <v>20</v>
      </c>
      <c r="C133" s="149" t="s">
        <v>416</v>
      </c>
      <c r="D133" s="136" t="s">
        <v>107</v>
      </c>
      <c r="E133" s="137" t="s">
        <v>108</v>
      </c>
      <c r="F133" s="136" t="s">
        <v>516</v>
      </c>
      <c r="G133" s="138" t="s">
        <v>419</v>
      </c>
      <c r="H133" s="145" t="s">
        <v>420</v>
      </c>
      <c r="I133" s="136" t="s">
        <v>314</v>
      </c>
      <c r="J133" s="140">
        <v>30</v>
      </c>
      <c r="K133" s="140">
        <v>150000</v>
      </c>
      <c r="L133" s="157">
        <f t="shared" si="3"/>
        <v>4500</v>
      </c>
    </row>
    <row r="134" spans="1:12" ht="37.5" x14ac:dyDescent="0.25">
      <c r="A134" s="136">
        <v>123</v>
      </c>
      <c r="B134" s="136" t="s">
        <v>20</v>
      </c>
      <c r="C134" s="149" t="s">
        <v>421</v>
      </c>
      <c r="D134" s="136" t="s">
        <v>107</v>
      </c>
      <c r="E134" s="137" t="s">
        <v>452</v>
      </c>
      <c r="F134" s="136" t="s">
        <v>517</v>
      </c>
      <c r="G134" s="138" t="s">
        <v>422</v>
      </c>
      <c r="H134" s="145" t="s">
        <v>423</v>
      </c>
      <c r="I134" s="136" t="s">
        <v>314</v>
      </c>
      <c r="J134" s="140">
        <v>10</v>
      </c>
      <c r="K134" s="140">
        <v>550000</v>
      </c>
      <c r="L134" s="157">
        <f t="shared" si="3"/>
        <v>5500</v>
      </c>
    </row>
    <row r="135" spans="1:12" ht="37.5" x14ac:dyDescent="0.25">
      <c r="A135" s="136">
        <v>124</v>
      </c>
      <c r="B135" s="136" t="s">
        <v>20</v>
      </c>
      <c r="C135" s="149" t="s">
        <v>424</v>
      </c>
      <c r="D135" s="136" t="s">
        <v>107</v>
      </c>
      <c r="E135" s="137" t="s">
        <v>110</v>
      </c>
      <c r="F135" s="136" t="s">
        <v>518</v>
      </c>
      <c r="G135" s="138" t="s">
        <v>425</v>
      </c>
      <c r="H135" s="145" t="s">
        <v>426</v>
      </c>
      <c r="I135" s="136" t="s">
        <v>314</v>
      </c>
      <c r="J135" s="140">
        <v>900</v>
      </c>
      <c r="K135" s="140">
        <v>2000</v>
      </c>
      <c r="L135" s="157">
        <f t="shared" si="3"/>
        <v>1800</v>
      </c>
    </row>
    <row r="136" spans="1:12" ht="37.5" x14ac:dyDescent="0.25">
      <c r="A136" s="136">
        <v>125</v>
      </c>
      <c r="B136" s="136" t="s">
        <v>20</v>
      </c>
      <c r="C136" s="149" t="s">
        <v>427</v>
      </c>
      <c r="D136" s="136" t="s">
        <v>107</v>
      </c>
      <c r="E136" s="137" t="s">
        <v>108</v>
      </c>
      <c r="F136" s="136" t="s">
        <v>519</v>
      </c>
      <c r="G136" s="138" t="s">
        <v>428</v>
      </c>
      <c r="H136" s="145" t="s">
        <v>429</v>
      </c>
      <c r="I136" s="136" t="s">
        <v>184</v>
      </c>
      <c r="J136" s="140">
        <v>1</v>
      </c>
      <c r="K136" s="140">
        <v>4000000</v>
      </c>
      <c r="L136" s="157">
        <f t="shared" si="3"/>
        <v>4000</v>
      </c>
    </row>
    <row r="137" spans="1:12" ht="47.25" x14ac:dyDescent="0.25">
      <c r="A137" s="136">
        <v>126</v>
      </c>
      <c r="B137" s="136" t="s">
        <v>20</v>
      </c>
      <c r="C137" s="149" t="s">
        <v>416</v>
      </c>
      <c r="D137" s="136" t="s">
        <v>107</v>
      </c>
      <c r="E137" s="137" t="s">
        <v>108</v>
      </c>
      <c r="F137" s="136" t="s">
        <v>520</v>
      </c>
      <c r="G137" s="138" t="s">
        <v>430</v>
      </c>
      <c r="H137" s="145" t="s">
        <v>431</v>
      </c>
      <c r="I137" s="136" t="s">
        <v>314</v>
      </c>
      <c r="J137" s="140">
        <v>20</v>
      </c>
      <c r="K137" s="140">
        <v>24000</v>
      </c>
      <c r="L137" s="157">
        <f t="shared" si="3"/>
        <v>480</v>
      </c>
    </row>
    <row r="138" spans="1:12" ht="45" x14ac:dyDescent="0.25">
      <c r="A138" s="136">
        <v>127</v>
      </c>
      <c r="B138" s="136" t="s">
        <v>20</v>
      </c>
      <c r="C138" s="149" t="s">
        <v>432</v>
      </c>
      <c r="D138" s="136" t="s">
        <v>107</v>
      </c>
      <c r="E138" s="137" t="s">
        <v>110</v>
      </c>
      <c r="F138" s="136" t="s">
        <v>521</v>
      </c>
      <c r="G138" s="138" t="s">
        <v>433</v>
      </c>
      <c r="H138" s="145" t="s">
        <v>434</v>
      </c>
      <c r="I138" s="136" t="s">
        <v>314</v>
      </c>
      <c r="J138" s="140">
        <v>600</v>
      </c>
      <c r="K138" s="140">
        <v>3250</v>
      </c>
      <c r="L138" s="157">
        <f t="shared" si="3"/>
        <v>1950</v>
      </c>
    </row>
    <row r="139" spans="1:12" ht="37.5" x14ac:dyDescent="0.25">
      <c r="A139" s="136">
        <v>128</v>
      </c>
      <c r="B139" s="136" t="s">
        <v>20</v>
      </c>
      <c r="C139" s="149" t="s">
        <v>435</v>
      </c>
      <c r="D139" s="136" t="s">
        <v>107</v>
      </c>
      <c r="E139" s="137" t="s">
        <v>110</v>
      </c>
      <c r="F139" s="136" t="s">
        <v>522</v>
      </c>
      <c r="G139" s="138" t="s">
        <v>436</v>
      </c>
      <c r="H139" s="145" t="s">
        <v>437</v>
      </c>
      <c r="I139" s="136" t="s">
        <v>314</v>
      </c>
      <c r="J139" s="140">
        <v>1</v>
      </c>
      <c r="K139" s="140">
        <v>5936000</v>
      </c>
      <c r="L139" s="157">
        <f t="shared" si="3"/>
        <v>5936</v>
      </c>
    </row>
    <row r="140" spans="1:12" ht="47.25" x14ac:dyDescent="0.25">
      <c r="A140" s="136">
        <v>129</v>
      </c>
      <c r="B140" s="136" t="s">
        <v>20</v>
      </c>
      <c r="C140" s="149" t="s">
        <v>416</v>
      </c>
      <c r="D140" s="136" t="s">
        <v>107</v>
      </c>
      <c r="E140" s="137" t="s">
        <v>108</v>
      </c>
      <c r="F140" s="136" t="s">
        <v>523</v>
      </c>
      <c r="G140" s="138" t="s">
        <v>438</v>
      </c>
      <c r="H140" s="145" t="s">
        <v>439</v>
      </c>
      <c r="I140" s="136" t="s">
        <v>314</v>
      </c>
      <c r="J140" s="140">
        <v>60</v>
      </c>
      <c r="K140" s="140">
        <v>25000</v>
      </c>
      <c r="L140" s="157">
        <f t="shared" si="3"/>
        <v>1500</v>
      </c>
    </row>
    <row r="141" spans="1:12" ht="37.5" x14ac:dyDescent="0.25">
      <c r="A141" s="136">
        <v>130</v>
      </c>
      <c r="B141" s="136" t="s">
        <v>20</v>
      </c>
      <c r="C141" s="149" t="s">
        <v>440</v>
      </c>
      <c r="D141" s="136" t="s">
        <v>107</v>
      </c>
      <c r="E141" s="137" t="s">
        <v>110</v>
      </c>
      <c r="F141" s="136" t="s">
        <v>524</v>
      </c>
      <c r="G141" s="138" t="s">
        <v>441</v>
      </c>
      <c r="H141" s="145" t="s">
        <v>442</v>
      </c>
      <c r="I141" s="136" t="s">
        <v>184</v>
      </c>
      <c r="J141" s="140">
        <v>1</v>
      </c>
      <c r="K141" s="140">
        <v>7880000</v>
      </c>
      <c r="L141" s="157">
        <f t="shared" si="3"/>
        <v>7880</v>
      </c>
    </row>
    <row r="142" spans="1:12" ht="37.5" x14ac:dyDescent="0.25">
      <c r="A142" s="136">
        <v>131</v>
      </c>
      <c r="B142" s="136" t="s">
        <v>20</v>
      </c>
      <c r="C142" s="149" t="s">
        <v>427</v>
      </c>
      <c r="D142" s="136" t="s">
        <v>107</v>
      </c>
      <c r="E142" s="137" t="s">
        <v>108</v>
      </c>
      <c r="F142" s="136" t="s">
        <v>525</v>
      </c>
      <c r="G142" s="138" t="s">
        <v>443</v>
      </c>
      <c r="H142" s="145" t="s">
        <v>280</v>
      </c>
      <c r="I142" s="136" t="s">
        <v>184</v>
      </c>
      <c r="J142" s="140">
        <v>7</v>
      </c>
      <c r="K142" s="140">
        <v>6310</v>
      </c>
      <c r="L142" s="157">
        <f t="shared" si="3"/>
        <v>44.17</v>
      </c>
    </row>
    <row r="143" spans="1:12" ht="29.25" customHeight="1" x14ac:dyDescent="0.25">
      <c r="A143" s="220">
        <v>132</v>
      </c>
      <c r="B143" s="220" t="s">
        <v>20</v>
      </c>
      <c r="C143" s="149" t="s">
        <v>444</v>
      </c>
      <c r="D143" s="220" t="s">
        <v>107</v>
      </c>
      <c r="E143" s="220" t="s">
        <v>108</v>
      </c>
      <c r="F143" s="220" t="s">
        <v>526</v>
      </c>
      <c r="G143" s="223" t="s">
        <v>391</v>
      </c>
      <c r="H143" s="224" t="s">
        <v>392</v>
      </c>
      <c r="I143" s="136" t="s">
        <v>178</v>
      </c>
      <c r="J143" s="160">
        <v>2760</v>
      </c>
      <c r="K143" s="160">
        <v>12500</v>
      </c>
      <c r="L143" s="157">
        <f t="shared" si="3"/>
        <v>34500</v>
      </c>
    </row>
    <row r="144" spans="1:12" ht="29.25" customHeight="1" x14ac:dyDescent="0.25">
      <c r="A144" s="222"/>
      <c r="B144" s="222"/>
      <c r="C144" s="149" t="s">
        <v>445</v>
      </c>
      <c r="D144" s="222"/>
      <c r="E144" s="222"/>
      <c r="F144" s="222"/>
      <c r="G144" s="223"/>
      <c r="H144" s="224"/>
      <c r="I144" s="136" t="s">
        <v>178</v>
      </c>
      <c r="J144" s="160">
        <v>5376</v>
      </c>
      <c r="K144" s="160">
        <v>6900</v>
      </c>
      <c r="L144" s="157">
        <f t="shared" si="3"/>
        <v>37094.400000000001</v>
      </c>
    </row>
    <row r="145" spans="1:12" ht="47.25" x14ac:dyDescent="0.25">
      <c r="A145" s="154">
        <v>133</v>
      </c>
      <c r="B145" s="154" t="s">
        <v>21</v>
      </c>
      <c r="C145" s="161" t="s">
        <v>703</v>
      </c>
      <c r="D145" s="157" t="s">
        <v>107</v>
      </c>
      <c r="E145" s="163" t="s">
        <v>638</v>
      </c>
      <c r="F145" s="162" t="s">
        <v>718</v>
      </c>
      <c r="G145" s="129" t="s">
        <v>641</v>
      </c>
      <c r="H145" s="130" t="s">
        <v>652</v>
      </c>
      <c r="I145" s="157" t="s">
        <v>184</v>
      </c>
      <c r="J145" s="147">
        <v>5</v>
      </c>
      <c r="K145" s="147">
        <v>168000</v>
      </c>
      <c r="L145" s="157">
        <f t="shared" si="3"/>
        <v>840</v>
      </c>
    </row>
    <row r="146" spans="1:12" ht="37.5" x14ac:dyDescent="0.25">
      <c r="A146" s="154">
        <v>134</v>
      </c>
      <c r="B146" s="154" t="s">
        <v>21</v>
      </c>
      <c r="C146" s="161" t="s">
        <v>191</v>
      </c>
      <c r="D146" s="157" t="s">
        <v>107</v>
      </c>
      <c r="E146" s="163" t="s">
        <v>638</v>
      </c>
      <c r="F146" s="162" t="s">
        <v>719</v>
      </c>
      <c r="G146" s="129" t="s">
        <v>338</v>
      </c>
      <c r="H146" s="130" t="s">
        <v>339</v>
      </c>
      <c r="I146" s="157" t="s">
        <v>184</v>
      </c>
      <c r="J146" s="147">
        <v>3</v>
      </c>
      <c r="K146" s="147">
        <v>78400000</v>
      </c>
      <c r="L146" s="157">
        <f t="shared" si="3"/>
        <v>235200</v>
      </c>
    </row>
    <row r="147" spans="1:12" ht="60" x14ac:dyDescent="0.25">
      <c r="A147" s="154">
        <v>135</v>
      </c>
      <c r="B147" s="154" t="s">
        <v>21</v>
      </c>
      <c r="C147" s="161" t="s">
        <v>704</v>
      </c>
      <c r="D147" s="157" t="s">
        <v>107</v>
      </c>
      <c r="E147" s="146" t="s">
        <v>177</v>
      </c>
      <c r="F147" s="162" t="s">
        <v>720</v>
      </c>
      <c r="G147" s="129" t="s">
        <v>709</v>
      </c>
      <c r="H147" s="130" t="s">
        <v>710</v>
      </c>
      <c r="I147" s="157" t="s">
        <v>184</v>
      </c>
      <c r="J147" s="147">
        <v>1</v>
      </c>
      <c r="K147" s="147">
        <v>4943333.05</v>
      </c>
      <c r="L147" s="157">
        <f t="shared" si="3"/>
        <v>4943.3330500000002</v>
      </c>
    </row>
    <row r="148" spans="1:12" ht="60" x14ac:dyDescent="0.25">
      <c r="A148" s="154">
        <v>136</v>
      </c>
      <c r="B148" s="154" t="s">
        <v>21</v>
      </c>
      <c r="C148" s="161" t="s">
        <v>704</v>
      </c>
      <c r="D148" s="157" t="s">
        <v>107</v>
      </c>
      <c r="E148" s="146" t="s">
        <v>177</v>
      </c>
      <c r="F148" s="162" t="s">
        <v>721</v>
      </c>
      <c r="G148" s="129" t="s">
        <v>709</v>
      </c>
      <c r="H148" s="130" t="s">
        <v>710</v>
      </c>
      <c r="I148" s="157" t="s">
        <v>184</v>
      </c>
      <c r="J148" s="147">
        <v>1</v>
      </c>
      <c r="K148" s="147">
        <v>2285410.4900000002</v>
      </c>
      <c r="L148" s="157">
        <f t="shared" si="3"/>
        <v>2285.4104900000002</v>
      </c>
    </row>
    <row r="149" spans="1:12" ht="60" x14ac:dyDescent="0.25">
      <c r="A149" s="154">
        <v>137</v>
      </c>
      <c r="B149" s="154" t="s">
        <v>21</v>
      </c>
      <c r="C149" s="161" t="s">
        <v>704</v>
      </c>
      <c r="D149" s="157" t="s">
        <v>107</v>
      </c>
      <c r="E149" s="146" t="s">
        <v>177</v>
      </c>
      <c r="F149" s="162" t="s">
        <v>722</v>
      </c>
      <c r="G149" s="129" t="s">
        <v>709</v>
      </c>
      <c r="H149" s="130" t="s">
        <v>710</v>
      </c>
      <c r="I149" s="157" t="s">
        <v>184</v>
      </c>
      <c r="J149" s="147">
        <v>1</v>
      </c>
      <c r="K149" s="147">
        <v>2866136.8</v>
      </c>
      <c r="L149" s="157">
        <f t="shared" si="3"/>
        <v>2866.1367999999998</v>
      </c>
    </row>
    <row r="150" spans="1:12" ht="60" x14ac:dyDescent="0.25">
      <c r="A150" s="154">
        <v>138</v>
      </c>
      <c r="B150" s="154" t="s">
        <v>21</v>
      </c>
      <c r="C150" s="161" t="s">
        <v>704</v>
      </c>
      <c r="D150" s="157" t="s">
        <v>107</v>
      </c>
      <c r="E150" s="146" t="s">
        <v>177</v>
      </c>
      <c r="F150" s="162" t="s">
        <v>723</v>
      </c>
      <c r="G150" s="129" t="s">
        <v>709</v>
      </c>
      <c r="H150" s="130" t="s">
        <v>710</v>
      </c>
      <c r="I150" s="157" t="s">
        <v>184</v>
      </c>
      <c r="J150" s="147">
        <v>1</v>
      </c>
      <c r="K150" s="147">
        <v>7624985.4000000004</v>
      </c>
      <c r="L150" s="157">
        <f t="shared" si="3"/>
        <v>7624.9854000000005</v>
      </c>
    </row>
    <row r="151" spans="1:12" ht="37.5" x14ac:dyDescent="0.25">
      <c r="A151" s="154">
        <v>139</v>
      </c>
      <c r="B151" s="154" t="s">
        <v>21</v>
      </c>
      <c r="C151" s="161" t="s">
        <v>705</v>
      </c>
      <c r="D151" s="157" t="s">
        <v>107</v>
      </c>
      <c r="E151" s="163" t="s">
        <v>110</v>
      </c>
      <c r="F151" s="162" t="s">
        <v>724</v>
      </c>
      <c r="G151" s="129" t="s">
        <v>711</v>
      </c>
      <c r="H151" s="130" t="s">
        <v>712</v>
      </c>
      <c r="I151" s="157" t="s">
        <v>184</v>
      </c>
      <c r="J151" s="147">
        <v>500</v>
      </c>
      <c r="K151" s="147">
        <v>4000</v>
      </c>
      <c r="L151" s="157">
        <f t="shared" si="3"/>
        <v>2000</v>
      </c>
    </row>
    <row r="152" spans="1:12" ht="47.25" x14ac:dyDescent="0.25">
      <c r="A152" s="154">
        <v>140</v>
      </c>
      <c r="B152" s="154" t="s">
        <v>21</v>
      </c>
      <c r="C152" s="161" t="s">
        <v>416</v>
      </c>
      <c r="D152" s="157" t="s">
        <v>107</v>
      </c>
      <c r="E152" s="163" t="s">
        <v>638</v>
      </c>
      <c r="F152" s="162" t="s">
        <v>725</v>
      </c>
      <c r="G152" s="129" t="s">
        <v>713</v>
      </c>
      <c r="H152" s="130" t="s">
        <v>714</v>
      </c>
      <c r="I152" s="157" t="s">
        <v>184</v>
      </c>
      <c r="J152" s="147">
        <v>30</v>
      </c>
      <c r="K152" s="147">
        <v>60000</v>
      </c>
      <c r="L152" s="157">
        <f t="shared" si="3"/>
        <v>1800</v>
      </c>
    </row>
    <row r="153" spans="1:12" ht="45" x14ac:dyDescent="0.25">
      <c r="A153" s="154">
        <v>141</v>
      </c>
      <c r="B153" s="154" t="s">
        <v>21</v>
      </c>
      <c r="C153" s="161" t="s">
        <v>383</v>
      </c>
      <c r="D153" s="157" t="s">
        <v>107</v>
      </c>
      <c r="E153" s="163" t="s">
        <v>110</v>
      </c>
      <c r="F153" s="162" t="s">
        <v>726</v>
      </c>
      <c r="G153" s="129" t="s">
        <v>363</v>
      </c>
      <c r="H153" s="130" t="s">
        <v>364</v>
      </c>
      <c r="I153" s="157" t="s">
        <v>184</v>
      </c>
      <c r="J153" s="147">
        <v>1</v>
      </c>
      <c r="K153" s="147">
        <v>6384000</v>
      </c>
      <c r="L153" s="157">
        <f t="shared" si="3"/>
        <v>6384</v>
      </c>
    </row>
    <row r="154" spans="1:12" ht="45" x14ac:dyDescent="0.25">
      <c r="A154" s="154">
        <v>142</v>
      </c>
      <c r="B154" s="154" t="s">
        <v>21</v>
      </c>
      <c r="C154" s="161" t="s">
        <v>383</v>
      </c>
      <c r="D154" s="157" t="s">
        <v>107</v>
      </c>
      <c r="E154" s="163" t="s">
        <v>110</v>
      </c>
      <c r="F154" s="162" t="s">
        <v>727</v>
      </c>
      <c r="G154" s="129" t="s">
        <v>363</v>
      </c>
      <c r="H154" s="130" t="s">
        <v>364</v>
      </c>
      <c r="I154" s="157" t="s">
        <v>184</v>
      </c>
      <c r="J154" s="147">
        <v>1</v>
      </c>
      <c r="K154" s="147">
        <v>6137600</v>
      </c>
      <c r="L154" s="157">
        <f t="shared" si="3"/>
        <v>6137.6</v>
      </c>
    </row>
    <row r="155" spans="1:12" ht="37.5" x14ac:dyDescent="0.25">
      <c r="A155" s="154">
        <v>143</v>
      </c>
      <c r="B155" s="154" t="s">
        <v>21</v>
      </c>
      <c r="C155" s="161" t="s">
        <v>706</v>
      </c>
      <c r="D155" s="157" t="s">
        <v>107</v>
      </c>
      <c r="E155" s="163" t="s">
        <v>110</v>
      </c>
      <c r="F155" s="162" t="s">
        <v>728</v>
      </c>
      <c r="G155" s="129" t="s">
        <v>425</v>
      </c>
      <c r="H155" s="130" t="s">
        <v>426</v>
      </c>
      <c r="I155" s="157" t="s">
        <v>314</v>
      </c>
      <c r="J155" s="147">
        <v>10</v>
      </c>
      <c r="K155" s="147">
        <v>48000</v>
      </c>
      <c r="L155" s="157">
        <f t="shared" si="3"/>
        <v>480</v>
      </c>
    </row>
    <row r="156" spans="1:12" ht="45" x14ac:dyDescent="0.25">
      <c r="A156" s="154">
        <v>144</v>
      </c>
      <c r="B156" s="154" t="s">
        <v>21</v>
      </c>
      <c r="C156" s="161" t="s">
        <v>707</v>
      </c>
      <c r="D156" s="157" t="s">
        <v>107</v>
      </c>
      <c r="E156" s="163" t="s">
        <v>110</v>
      </c>
      <c r="F156" s="162" t="s">
        <v>729</v>
      </c>
      <c r="G156" s="129" t="s">
        <v>715</v>
      </c>
      <c r="H156" s="130" t="s">
        <v>434</v>
      </c>
      <c r="I156" s="157" t="s">
        <v>314</v>
      </c>
      <c r="J156" s="147">
        <v>10</v>
      </c>
      <c r="K156" s="147">
        <v>4500</v>
      </c>
      <c r="L156" s="157">
        <f t="shared" si="3"/>
        <v>45</v>
      </c>
    </row>
    <row r="157" spans="1:12" ht="45" x14ac:dyDescent="0.25">
      <c r="A157" s="154">
        <v>145</v>
      </c>
      <c r="B157" s="154" t="s">
        <v>21</v>
      </c>
      <c r="C157" s="161" t="s">
        <v>708</v>
      </c>
      <c r="D157" s="157" t="s">
        <v>107</v>
      </c>
      <c r="E157" s="163" t="s">
        <v>638</v>
      </c>
      <c r="F157" s="162" t="s">
        <v>730</v>
      </c>
      <c r="G157" s="129" t="s">
        <v>716</v>
      </c>
      <c r="H157" s="130" t="s">
        <v>717</v>
      </c>
      <c r="I157" s="157" t="s">
        <v>184</v>
      </c>
      <c r="J157" s="147">
        <v>10</v>
      </c>
      <c r="K157" s="147">
        <v>40992</v>
      </c>
      <c r="L157" s="157">
        <f t="shared" si="3"/>
        <v>409.92</v>
      </c>
    </row>
    <row r="158" spans="1:12" ht="40.5" customHeight="1" x14ac:dyDescent="0.25">
      <c r="A158" s="235" t="s">
        <v>199</v>
      </c>
      <c r="B158" s="235"/>
      <c r="C158" s="235"/>
      <c r="D158" s="235"/>
      <c r="E158" s="235"/>
      <c r="F158" s="235"/>
      <c r="G158" s="235"/>
      <c r="H158" s="235"/>
      <c r="I158" s="235"/>
      <c r="J158" s="235"/>
      <c r="K158" s="235"/>
      <c r="L158" s="235"/>
    </row>
    <row r="159" spans="1:12" ht="56.25" x14ac:dyDescent="0.25">
      <c r="A159" s="136">
        <v>1</v>
      </c>
      <c r="B159" s="136" t="s">
        <v>19</v>
      </c>
      <c r="C159" s="151" t="s">
        <v>201</v>
      </c>
      <c r="D159" s="136" t="s">
        <v>109</v>
      </c>
      <c r="E159" s="137" t="s">
        <v>108</v>
      </c>
      <c r="F159" s="136" t="s">
        <v>272</v>
      </c>
      <c r="G159" s="138" t="s">
        <v>200</v>
      </c>
      <c r="H159" s="145">
        <v>200993294</v>
      </c>
      <c r="I159" s="136" t="s">
        <v>184</v>
      </c>
      <c r="J159" s="157">
        <v>1</v>
      </c>
      <c r="K159" s="157">
        <v>33588016</v>
      </c>
      <c r="L159" s="157">
        <f>+K159/1000</f>
        <v>33588.016000000003</v>
      </c>
    </row>
    <row r="160" spans="1:12" ht="56.25" x14ac:dyDescent="0.25">
      <c r="A160" s="136">
        <v>2</v>
      </c>
      <c r="B160" s="136" t="s">
        <v>19</v>
      </c>
      <c r="C160" s="151" t="s">
        <v>202</v>
      </c>
      <c r="D160" s="136" t="s">
        <v>109</v>
      </c>
      <c r="E160" s="137" t="s">
        <v>108</v>
      </c>
      <c r="F160" s="136" t="s">
        <v>273</v>
      </c>
      <c r="G160" s="138" t="s">
        <v>200</v>
      </c>
      <c r="H160" s="145">
        <v>200993294</v>
      </c>
      <c r="I160" s="136" t="s">
        <v>184</v>
      </c>
      <c r="J160" s="157">
        <v>1</v>
      </c>
      <c r="K160" s="157">
        <v>26112439</v>
      </c>
      <c r="L160" s="157">
        <f>+K160/1000</f>
        <v>26112.438999999998</v>
      </c>
    </row>
    <row r="161" spans="1:12" ht="56.25" x14ac:dyDescent="0.25">
      <c r="A161" s="136">
        <v>3</v>
      </c>
      <c r="B161" s="136" t="s">
        <v>19</v>
      </c>
      <c r="C161" s="151" t="s">
        <v>201</v>
      </c>
      <c r="D161" s="136" t="s">
        <v>109</v>
      </c>
      <c r="E161" s="137" t="s">
        <v>108</v>
      </c>
      <c r="F161" s="136" t="s">
        <v>274</v>
      </c>
      <c r="G161" s="138" t="s">
        <v>200</v>
      </c>
      <c r="H161" s="145">
        <v>200993294</v>
      </c>
      <c r="I161" s="136" t="s">
        <v>184</v>
      </c>
      <c r="J161" s="157">
        <v>1</v>
      </c>
      <c r="K161" s="157">
        <v>163344040</v>
      </c>
      <c r="L161" s="157">
        <f>+K161/1000</f>
        <v>163344.04</v>
      </c>
    </row>
    <row r="162" spans="1:12" ht="56.25" x14ac:dyDescent="0.25">
      <c r="A162" s="136">
        <v>4</v>
      </c>
      <c r="B162" s="136" t="s">
        <v>20</v>
      </c>
      <c r="C162" s="151" t="s">
        <v>527</v>
      </c>
      <c r="D162" s="136" t="s">
        <v>109</v>
      </c>
      <c r="E162" s="137" t="s">
        <v>177</v>
      </c>
      <c r="F162" s="136" t="s">
        <v>528</v>
      </c>
      <c r="G162" s="138" t="s">
        <v>200</v>
      </c>
      <c r="H162" s="145">
        <v>200993294</v>
      </c>
      <c r="I162" s="136" t="s">
        <v>184</v>
      </c>
      <c r="J162" s="157">
        <v>1</v>
      </c>
      <c r="K162" s="157">
        <v>98516390</v>
      </c>
      <c r="L162" s="157">
        <f>+K162/1000</f>
        <v>98516.39</v>
      </c>
    </row>
    <row r="163" spans="1:12" ht="56.25" x14ac:dyDescent="0.25">
      <c r="A163" s="136">
        <v>5</v>
      </c>
      <c r="B163" s="136" t="s">
        <v>20</v>
      </c>
      <c r="C163" s="151" t="s">
        <v>527</v>
      </c>
      <c r="D163" s="136" t="s">
        <v>109</v>
      </c>
      <c r="E163" s="137" t="s">
        <v>177</v>
      </c>
      <c r="F163" s="136" t="s">
        <v>529</v>
      </c>
      <c r="G163" s="138" t="s">
        <v>200</v>
      </c>
      <c r="H163" s="145">
        <v>200993294</v>
      </c>
      <c r="I163" s="136" t="s">
        <v>184</v>
      </c>
      <c r="J163" s="157">
        <v>1</v>
      </c>
      <c r="K163" s="157">
        <v>96116390</v>
      </c>
      <c r="L163" s="157">
        <f t="shared" ref="L163:L166" si="4">+K163/1000</f>
        <v>96116.39</v>
      </c>
    </row>
    <row r="164" spans="1:12" ht="56.25" x14ac:dyDescent="0.25">
      <c r="A164" s="136">
        <v>6</v>
      </c>
      <c r="B164" s="136" t="s">
        <v>20</v>
      </c>
      <c r="C164" s="151" t="s">
        <v>530</v>
      </c>
      <c r="D164" s="136" t="s">
        <v>109</v>
      </c>
      <c r="E164" s="137" t="s">
        <v>177</v>
      </c>
      <c r="F164" s="136" t="s">
        <v>531</v>
      </c>
      <c r="G164" s="138" t="s">
        <v>532</v>
      </c>
      <c r="H164" s="145">
        <v>305550214</v>
      </c>
      <c r="I164" s="136" t="s">
        <v>184</v>
      </c>
      <c r="J164" s="157">
        <v>1</v>
      </c>
      <c r="K164" s="157">
        <v>2391574.46</v>
      </c>
      <c r="L164" s="157">
        <f t="shared" si="4"/>
        <v>2391.5744599999998</v>
      </c>
    </row>
    <row r="165" spans="1:12" ht="56.25" x14ac:dyDescent="0.25">
      <c r="A165" s="136">
        <v>7</v>
      </c>
      <c r="B165" s="136" t="s">
        <v>20</v>
      </c>
      <c r="C165" s="151" t="s">
        <v>527</v>
      </c>
      <c r="D165" s="136" t="s">
        <v>109</v>
      </c>
      <c r="E165" s="137" t="s">
        <v>177</v>
      </c>
      <c r="F165" s="136" t="s">
        <v>533</v>
      </c>
      <c r="G165" s="138" t="s">
        <v>200</v>
      </c>
      <c r="H165" s="145">
        <v>200993294</v>
      </c>
      <c r="I165" s="136" t="s">
        <v>184</v>
      </c>
      <c r="J165" s="157">
        <v>1</v>
      </c>
      <c r="K165" s="157">
        <v>132136930</v>
      </c>
      <c r="L165" s="157">
        <f t="shared" si="4"/>
        <v>132136.93</v>
      </c>
    </row>
    <row r="166" spans="1:12" ht="56.25" x14ac:dyDescent="0.25">
      <c r="A166" s="136">
        <v>8</v>
      </c>
      <c r="B166" s="136" t="s">
        <v>20</v>
      </c>
      <c r="C166" s="151" t="s">
        <v>530</v>
      </c>
      <c r="D166" s="136" t="s">
        <v>109</v>
      </c>
      <c r="E166" s="137" t="s">
        <v>177</v>
      </c>
      <c r="F166" s="136" t="s">
        <v>534</v>
      </c>
      <c r="G166" s="138" t="s">
        <v>532</v>
      </c>
      <c r="H166" s="145">
        <v>305550214</v>
      </c>
      <c r="I166" s="136" t="s">
        <v>184</v>
      </c>
      <c r="J166" s="157">
        <v>1</v>
      </c>
      <c r="K166" s="157">
        <v>2900800</v>
      </c>
      <c r="L166" s="157">
        <f t="shared" si="4"/>
        <v>2900.8</v>
      </c>
    </row>
    <row r="167" spans="1:12" ht="56.25" x14ac:dyDescent="0.25">
      <c r="A167" s="136">
        <v>9</v>
      </c>
      <c r="B167" s="136" t="s">
        <v>20</v>
      </c>
      <c r="C167" s="151" t="s">
        <v>527</v>
      </c>
      <c r="D167" s="136" t="s">
        <v>109</v>
      </c>
      <c r="E167" s="137" t="s">
        <v>177</v>
      </c>
      <c r="F167" s="136" t="s">
        <v>535</v>
      </c>
      <c r="G167" s="138" t="s">
        <v>200</v>
      </c>
      <c r="H167" s="145">
        <v>200993294</v>
      </c>
      <c r="I167" s="136" t="s">
        <v>184</v>
      </c>
      <c r="J167" s="157">
        <v>1</v>
      </c>
      <c r="K167" s="157">
        <v>89383750</v>
      </c>
      <c r="L167" s="157">
        <f>+K167/1000</f>
        <v>89383.75</v>
      </c>
    </row>
    <row r="168" spans="1:12" ht="56.25" x14ac:dyDescent="0.25">
      <c r="A168" s="136">
        <v>10</v>
      </c>
      <c r="B168" s="136" t="s">
        <v>20</v>
      </c>
      <c r="C168" s="151" t="s">
        <v>527</v>
      </c>
      <c r="D168" s="136" t="s">
        <v>109</v>
      </c>
      <c r="E168" s="137" t="s">
        <v>177</v>
      </c>
      <c r="F168" s="136" t="s">
        <v>536</v>
      </c>
      <c r="G168" s="138" t="s">
        <v>200</v>
      </c>
      <c r="H168" s="145">
        <v>200993294</v>
      </c>
      <c r="I168" s="136" t="s">
        <v>184</v>
      </c>
      <c r="J168" s="157">
        <v>1</v>
      </c>
      <c r="K168" s="157">
        <v>86983750</v>
      </c>
      <c r="L168" s="157">
        <f t="shared" ref="L168:L171" si="5">+K168/1000</f>
        <v>86983.75</v>
      </c>
    </row>
    <row r="169" spans="1:12" ht="56.25" x14ac:dyDescent="0.25">
      <c r="A169" s="136">
        <v>11</v>
      </c>
      <c r="B169" s="136" t="s">
        <v>20</v>
      </c>
      <c r="C169" s="151" t="s">
        <v>530</v>
      </c>
      <c r="D169" s="136" t="s">
        <v>109</v>
      </c>
      <c r="E169" s="137" t="s">
        <v>177</v>
      </c>
      <c r="F169" s="136" t="s">
        <v>537</v>
      </c>
      <c r="G169" s="138" t="s">
        <v>532</v>
      </c>
      <c r="H169" s="145">
        <v>305550214</v>
      </c>
      <c r="I169" s="136" t="s">
        <v>184</v>
      </c>
      <c r="J169" s="157">
        <v>1</v>
      </c>
      <c r="K169" s="157">
        <v>1827113.48</v>
      </c>
      <c r="L169" s="157">
        <f t="shared" si="5"/>
        <v>1827.11348</v>
      </c>
    </row>
    <row r="170" spans="1:12" ht="56.25" x14ac:dyDescent="0.25">
      <c r="A170" s="136">
        <v>12</v>
      </c>
      <c r="B170" s="136" t="s">
        <v>20</v>
      </c>
      <c r="C170" s="151" t="s">
        <v>527</v>
      </c>
      <c r="D170" s="136" t="s">
        <v>109</v>
      </c>
      <c r="E170" s="137" t="s">
        <v>177</v>
      </c>
      <c r="F170" s="136" t="s">
        <v>538</v>
      </c>
      <c r="G170" s="138" t="s">
        <v>200</v>
      </c>
      <c r="H170" s="145">
        <v>200993294</v>
      </c>
      <c r="I170" s="136" t="s">
        <v>184</v>
      </c>
      <c r="J170" s="157">
        <v>1</v>
      </c>
      <c r="K170" s="157">
        <v>63361450</v>
      </c>
      <c r="L170" s="157">
        <f t="shared" si="5"/>
        <v>63361.45</v>
      </c>
    </row>
    <row r="171" spans="1:12" ht="56.25" x14ac:dyDescent="0.25">
      <c r="A171" s="136">
        <v>13</v>
      </c>
      <c r="B171" s="136" t="s">
        <v>20</v>
      </c>
      <c r="C171" s="151" t="s">
        <v>530</v>
      </c>
      <c r="D171" s="136" t="s">
        <v>109</v>
      </c>
      <c r="E171" s="137" t="s">
        <v>177</v>
      </c>
      <c r="F171" s="136" t="s">
        <v>539</v>
      </c>
      <c r="G171" s="138" t="s">
        <v>532</v>
      </c>
      <c r="H171" s="145">
        <v>305550214</v>
      </c>
      <c r="I171" s="136" t="s">
        <v>184</v>
      </c>
      <c r="J171" s="157">
        <v>1</v>
      </c>
      <c r="K171" s="157">
        <v>1394774.81</v>
      </c>
      <c r="L171" s="157">
        <f t="shared" si="5"/>
        <v>1394.7748100000001</v>
      </c>
    </row>
    <row r="172" spans="1:12" ht="56.25" x14ac:dyDescent="0.25">
      <c r="A172" s="136">
        <v>14</v>
      </c>
      <c r="B172" s="136" t="s">
        <v>20</v>
      </c>
      <c r="C172" s="151" t="s">
        <v>527</v>
      </c>
      <c r="D172" s="136" t="s">
        <v>109</v>
      </c>
      <c r="E172" s="137" t="s">
        <v>177</v>
      </c>
      <c r="F172" s="136" t="s">
        <v>540</v>
      </c>
      <c r="G172" s="138" t="s">
        <v>200</v>
      </c>
      <c r="H172" s="145">
        <v>200993294</v>
      </c>
      <c r="I172" s="136" t="s">
        <v>184</v>
      </c>
      <c r="J172" s="157">
        <v>1</v>
      </c>
      <c r="K172" s="157">
        <v>61961450</v>
      </c>
      <c r="L172" s="157">
        <f>+K172/1000</f>
        <v>61961.45</v>
      </c>
    </row>
    <row r="173" spans="1:12" ht="56.25" x14ac:dyDescent="0.25">
      <c r="A173" s="136">
        <v>15</v>
      </c>
      <c r="B173" s="136" t="s">
        <v>20</v>
      </c>
      <c r="C173" s="151" t="s">
        <v>527</v>
      </c>
      <c r="D173" s="136" t="s">
        <v>109</v>
      </c>
      <c r="E173" s="137" t="s">
        <v>177</v>
      </c>
      <c r="F173" s="136" t="s">
        <v>541</v>
      </c>
      <c r="G173" s="138" t="s">
        <v>200</v>
      </c>
      <c r="H173" s="145">
        <v>200993294</v>
      </c>
      <c r="I173" s="136" t="s">
        <v>184</v>
      </c>
      <c r="J173" s="157">
        <v>1</v>
      </c>
      <c r="K173" s="157">
        <v>73200620</v>
      </c>
      <c r="L173" s="157">
        <f t="shared" ref="L173:L176" si="6">+K173/1000</f>
        <v>73200.62</v>
      </c>
    </row>
    <row r="174" spans="1:12" ht="56.25" x14ac:dyDescent="0.25">
      <c r="A174" s="136">
        <v>16</v>
      </c>
      <c r="B174" s="136" t="s">
        <v>20</v>
      </c>
      <c r="C174" s="151" t="s">
        <v>530</v>
      </c>
      <c r="D174" s="136" t="s">
        <v>109</v>
      </c>
      <c r="E174" s="137" t="s">
        <v>177</v>
      </c>
      <c r="F174" s="136" t="s">
        <v>542</v>
      </c>
      <c r="G174" s="138" t="s">
        <v>532</v>
      </c>
      <c r="H174" s="145">
        <v>305550214</v>
      </c>
      <c r="I174" s="136" t="s">
        <v>184</v>
      </c>
      <c r="J174" s="157">
        <v>1</v>
      </c>
      <c r="K174" s="157">
        <v>1565167.04</v>
      </c>
      <c r="L174" s="157">
        <f t="shared" si="6"/>
        <v>1565.16704</v>
      </c>
    </row>
    <row r="175" spans="1:12" ht="56.25" x14ac:dyDescent="0.25">
      <c r="A175" s="136">
        <v>17</v>
      </c>
      <c r="B175" s="136" t="s">
        <v>20</v>
      </c>
      <c r="C175" s="151" t="s">
        <v>527</v>
      </c>
      <c r="D175" s="136" t="s">
        <v>109</v>
      </c>
      <c r="E175" s="137" t="s">
        <v>177</v>
      </c>
      <c r="F175" s="136" t="s">
        <v>543</v>
      </c>
      <c r="G175" s="138" t="s">
        <v>200</v>
      </c>
      <c r="H175" s="145">
        <v>200993294</v>
      </c>
      <c r="I175" s="136" t="s">
        <v>184</v>
      </c>
      <c r="J175" s="157">
        <v>1</v>
      </c>
      <c r="K175" s="157">
        <v>71600620</v>
      </c>
      <c r="L175" s="157">
        <f t="shared" si="6"/>
        <v>71600.62</v>
      </c>
    </row>
    <row r="176" spans="1:12" ht="56.25" x14ac:dyDescent="0.25">
      <c r="A176" s="136">
        <v>18</v>
      </c>
      <c r="B176" s="136" t="s">
        <v>20</v>
      </c>
      <c r="C176" s="151" t="s">
        <v>527</v>
      </c>
      <c r="D176" s="136" t="s">
        <v>109</v>
      </c>
      <c r="E176" s="137" t="s">
        <v>177</v>
      </c>
      <c r="F176" s="136" t="s">
        <v>544</v>
      </c>
      <c r="G176" s="138" t="s">
        <v>200</v>
      </c>
      <c r="H176" s="145">
        <v>200993294</v>
      </c>
      <c r="I176" s="136" t="s">
        <v>184</v>
      </c>
      <c r="J176" s="157">
        <v>1</v>
      </c>
      <c r="K176" s="157">
        <v>102068661</v>
      </c>
      <c r="L176" s="157">
        <f t="shared" si="6"/>
        <v>102068.66099999999</v>
      </c>
    </row>
    <row r="177" spans="1:12" ht="56.25" x14ac:dyDescent="0.25">
      <c r="A177" s="136">
        <v>19</v>
      </c>
      <c r="B177" s="136" t="s">
        <v>20</v>
      </c>
      <c r="C177" s="151" t="s">
        <v>530</v>
      </c>
      <c r="D177" s="136" t="s">
        <v>109</v>
      </c>
      <c r="E177" s="137" t="s">
        <v>177</v>
      </c>
      <c r="F177" s="136" t="s">
        <v>545</v>
      </c>
      <c r="G177" s="138" t="s">
        <v>532</v>
      </c>
      <c r="H177" s="145">
        <v>305550214</v>
      </c>
      <c r="I177" s="136" t="s">
        <v>184</v>
      </c>
      <c r="J177" s="157">
        <v>1</v>
      </c>
      <c r="K177" s="157">
        <v>1238597.1399999999</v>
      </c>
      <c r="L177" s="157">
        <f>+K177/1000</f>
        <v>1238.5971399999999</v>
      </c>
    </row>
    <row r="178" spans="1:12" ht="56.25" x14ac:dyDescent="0.25">
      <c r="A178" s="136">
        <v>20</v>
      </c>
      <c r="B178" s="136" t="s">
        <v>20</v>
      </c>
      <c r="C178" s="151" t="s">
        <v>527</v>
      </c>
      <c r="D178" s="136" t="s">
        <v>109</v>
      </c>
      <c r="E178" s="137" t="s">
        <v>177</v>
      </c>
      <c r="F178" s="136" t="s">
        <v>546</v>
      </c>
      <c r="G178" s="138" t="s">
        <v>200</v>
      </c>
      <c r="H178" s="145">
        <v>200993294</v>
      </c>
      <c r="I178" s="136" t="s">
        <v>184</v>
      </c>
      <c r="J178" s="157">
        <v>1</v>
      </c>
      <c r="K178" s="157">
        <v>100768661</v>
      </c>
      <c r="L178" s="157">
        <f t="shared" ref="L178:L181" si="7">+K178/1000</f>
        <v>100768.66099999999</v>
      </c>
    </row>
    <row r="179" spans="1:12" ht="56.25" x14ac:dyDescent="0.25">
      <c r="A179" s="136">
        <v>21</v>
      </c>
      <c r="B179" s="136" t="s">
        <v>20</v>
      </c>
      <c r="C179" s="151" t="s">
        <v>527</v>
      </c>
      <c r="D179" s="136" t="s">
        <v>109</v>
      </c>
      <c r="E179" s="137" t="s">
        <v>177</v>
      </c>
      <c r="F179" s="136" t="s">
        <v>547</v>
      </c>
      <c r="G179" s="138" t="s">
        <v>200</v>
      </c>
      <c r="H179" s="145">
        <v>200993294</v>
      </c>
      <c r="I179" s="136" t="s">
        <v>184</v>
      </c>
      <c r="J179" s="157">
        <v>1</v>
      </c>
      <c r="K179" s="157">
        <v>340480409</v>
      </c>
      <c r="L179" s="157">
        <f t="shared" si="7"/>
        <v>340480.40899999999</v>
      </c>
    </row>
    <row r="180" spans="1:12" ht="56.25" x14ac:dyDescent="0.25">
      <c r="A180" s="136">
        <v>22</v>
      </c>
      <c r="B180" s="136" t="s">
        <v>20</v>
      </c>
      <c r="C180" s="151" t="s">
        <v>530</v>
      </c>
      <c r="D180" s="136" t="s">
        <v>109</v>
      </c>
      <c r="E180" s="137" t="s">
        <v>177</v>
      </c>
      <c r="F180" s="136" t="s">
        <v>548</v>
      </c>
      <c r="G180" s="138" t="s">
        <v>532</v>
      </c>
      <c r="H180" s="145">
        <v>305550214</v>
      </c>
      <c r="I180" s="136" t="s">
        <v>184</v>
      </c>
      <c r="J180" s="157">
        <v>1</v>
      </c>
      <c r="K180" s="157">
        <v>8167333.9699999997</v>
      </c>
      <c r="L180" s="157">
        <f t="shared" si="7"/>
        <v>8167.3339699999997</v>
      </c>
    </row>
    <row r="181" spans="1:12" ht="56.25" x14ac:dyDescent="0.25">
      <c r="A181" s="136">
        <v>23</v>
      </c>
      <c r="B181" s="136" t="s">
        <v>20</v>
      </c>
      <c r="C181" s="151" t="s">
        <v>527</v>
      </c>
      <c r="D181" s="136" t="s">
        <v>109</v>
      </c>
      <c r="E181" s="137" t="s">
        <v>177</v>
      </c>
      <c r="F181" s="136" t="s">
        <v>549</v>
      </c>
      <c r="G181" s="138" t="s">
        <v>200</v>
      </c>
      <c r="H181" s="145">
        <v>200993294</v>
      </c>
      <c r="I181" s="136" t="s">
        <v>184</v>
      </c>
      <c r="J181" s="157">
        <v>1</v>
      </c>
      <c r="K181" s="157">
        <v>55648480</v>
      </c>
      <c r="L181" s="157">
        <f t="shared" si="7"/>
        <v>55648.480000000003</v>
      </c>
    </row>
    <row r="182" spans="1:12" ht="56.25" x14ac:dyDescent="0.25">
      <c r="A182" s="136">
        <v>24</v>
      </c>
      <c r="B182" s="136" t="s">
        <v>20</v>
      </c>
      <c r="C182" s="151" t="s">
        <v>530</v>
      </c>
      <c r="D182" s="136" t="s">
        <v>109</v>
      </c>
      <c r="E182" s="137" t="s">
        <v>177</v>
      </c>
      <c r="F182" s="136" t="s">
        <v>550</v>
      </c>
      <c r="G182" s="138" t="s">
        <v>532</v>
      </c>
      <c r="H182" s="145">
        <v>305550214</v>
      </c>
      <c r="I182" s="136" t="s">
        <v>184</v>
      </c>
      <c r="J182" s="157">
        <v>1</v>
      </c>
      <c r="K182" s="157">
        <v>1252144.81</v>
      </c>
      <c r="L182" s="157">
        <f>+K182/1000</f>
        <v>1252.14481</v>
      </c>
    </row>
    <row r="183" spans="1:12" ht="56.25" x14ac:dyDescent="0.25">
      <c r="A183" s="136">
        <v>25</v>
      </c>
      <c r="B183" s="136" t="s">
        <v>20</v>
      </c>
      <c r="C183" s="151" t="s">
        <v>527</v>
      </c>
      <c r="D183" s="136" t="s">
        <v>109</v>
      </c>
      <c r="E183" s="137" t="s">
        <v>177</v>
      </c>
      <c r="F183" s="136" t="s">
        <v>551</v>
      </c>
      <c r="G183" s="138" t="s">
        <v>200</v>
      </c>
      <c r="H183" s="145">
        <v>200993294</v>
      </c>
      <c r="I183" s="136" t="s">
        <v>184</v>
      </c>
      <c r="J183" s="157">
        <v>1</v>
      </c>
      <c r="K183" s="157">
        <v>54348480</v>
      </c>
      <c r="L183" s="157">
        <f t="shared" ref="L183:L186" si="8">+K183/1000</f>
        <v>54348.480000000003</v>
      </c>
    </row>
    <row r="184" spans="1:12" ht="56.25" x14ac:dyDescent="0.25">
      <c r="A184" s="136">
        <v>26</v>
      </c>
      <c r="B184" s="136" t="s">
        <v>20</v>
      </c>
      <c r="C184" s="151" t="s">
        <v>527</v>
      </c>
      <c r="D184" s="136" t="s">
        <v>109</v>
      </c>
      <c r="E184" s="137" t="s">
        <v>177</v>
      </c>
      <c r="F184" s="136" t="s">
        <v>552</v>
      </c>
      <c r="G184" s="138" t="s">
        <v>200</v>
      </c>
      <c r="H184" s="145">
        <v>200993294</v>
      </c>
      <c r="I184" s="136" t="s">
        <v>184</v>
      </c>
      <c r="J184" s="157">
        <v>1</v>
      </c>
      <c r="K184" s="157">
        <v>43059837</v>
      </c>
      <c r="L184" s="157">
        <f t="shared" si="8"/>
        <v>43059.837</v>
      </c>
    </row>
    <row r="185" spans="1:12" ht="56.25" x14ac:dyDescent="0.25">
      <c r="A185" s="136">
        <v>27</v>
      </c>
      <c r="B185" s="136" t="s">
        <v>20</v>
      </c>
      <c r="C185" s="151" t="s">
        <v>530</v>
      </c>
      <c r="D185" s="136" t="s">
        <v>109</v>
      </c>
      <c r="E185" s="137" t="s">
        <v>177</v>
      </c>
      <c r="F185" s="136" t="s">
        <v>553</v>
      </c>
      <c r="G185" s="138" t="s">
        <v>532</v>
      </c>
      <c r="H185" s="145">
        <v>305550214</v>
      </c>
      <c r="I185" s="136" t="s">
        <v>184</v>
      </c>
      <c r="J185" s="157">
        <v>1</v>
      </c>
      <c r="K185" s="157">
        <v>1142400</v>
      </c>
      <c r="L185" s="157">
        <f t="shared" si="8"/>
        <v>1142.4000000000001</v>
      </c>
    </row>
    <row r="186" spans="1:12" ht="56.25" x14ac:dyDescent="0.25">
      <c r="A186" s="136">
        <v>28</v>
      </c>
      <c r="B186" s="136" t="s">
        <v>20</v>
      </c>
      <c r="C186" s="151" t="s">
        <v>527</v>
      </c>
      <c r="D186" s="136" t="s">
        <v>109</v>
      </c>
      <c r="E186" s="137" t="s">
        <v>177</v>
      </c>
      <c r="F186" s="136" t="s">
        <v>554</v>
      </c>
      <c r="G186" s="138" t="s">
        <v>200</v>
      </c>
      <c r="H186" s="145">
        <v>200993294</v>
      </c>
      <c r="I186" s="136" t="s">
        <v>184</v>
      </c>
      <c r="J186" s="157">
        <v>1</v>
      </c>
      <c r="K186" s="157">
        <v>41859837</v>
      </c>
      <c r="L186" s="157">
        <f t="shared" si="8"/>
        <v>41859.837</v>
      </c>
    </row>
    <row r="187" spans="1:12" ht="56.25" x14ac:dyDescent="0.25">
      <c r="A187" s="136">
        <v>29</v>
      </c>
      <c r="B187" s="136" t="s">
        <v>20</v>
      </c>
      <c r="C187" s="151" t="s">
        <v>527</v>
      </c>
      <c r="D187" s="136" t="s">
        <v>109</v>
      </c>
      <c r="E187" s="137" t="s">
        <v>177</v>
      </c>
      <c r="F187" s="136" t="s">
        <v>555</v>
      </c>
      <c r="G187" s="138" t="s">
        <v>200</v>
      </c>
      <c r="H187" s="145">
        <v>200993294</v>
      </c>
      <c r="I187" s="136" t="s">
        <v>184</v>
      </c>
      <c r="J187" s="157">
        <v>1</v>
      </c>
      <c r="K187" s="157">
        <v>83510723</v>
      </c>
      <c r="L187" s="157">
        <f>+K187/1000</f>
        <v>83510.722999999998</v>
      </c>
    </row>
    <row r="188" spans="1:12" ht="56.25" x14ac:dyDescent="0.25">
      <c r="A188" s="136">
        <v>30</v>
      </c>
      <c r="B188" s="136" t="s">
        <v>20</v>
      </c>
      <c r="C188" s="151" t="s">
        <v>530</v>
      </c>
      <c r="D188" s="136" t="s">
        <v>109</v>
      </c>
      <c r="E188" s="137" t="s">
        <v>177</v>
      </c>
      <c r="F188" s="136" t="s">
        <v>556</v>
      </c>
      <c r="G188" s="138" t="s">
        <v>532</v>
      </c>
      <c r="H188" s="145">
        <v>305550214</v>
      </c>
      <c r="I188" s="136" t="s">
        <v>184</v>
      </c>
      <c r="J188" s="157">
        <v>1</v>
      </c>
      <c r="K188" s="157">
        <v>1045008.43</v>
      </c>
      <c r="L188" s="157">
        <f t="shared" ref="L188:L191" si="9">+K188/1000</f>
        <v>1045.0084300000001</v>
      </c>
    </row>
    <row r="189" spans="1:12" ht="56.25" x14ac:dyDescent="0.25">
      <c r="A189" s="136">
        <v>31</v>
      </c>
      <c r="B189" s="136" t="s">
        <v>20</v>
      </c>
      <c r="C189" s="151" t="s">
        <v>527</v>
      </c>
      <c r="D189" s="136" t="s">
        <v>109</v>
      </c>
      <c r="E189" s="137" t="s">
        <v>177</v>
      </c>
      <c r="F189" s="136" t="s">
        <v>557</v>
      </c>
      <c r="G189" s="138" t="s">
        <v>200</v>
      </c>
      <c r="H189" s="145">
        <v>200993294</v>
      </c>
      <c r="I189" s="136" t="s">
        <v>184</v>
      </c>
      <c r="J189" s="157">
        <v>1</v>
      </c>
      <c r="K189" s="157">
        <v>82675615</v>
      </c>
      <c r="L189" s="157">
        <f t="shared" si="9"/>
        <v>82675.615000000005</v>
      </c>
    </row>
    <row r="190" spans="1:12" ht="56.25" x14ac:dyDescent="0.25">
      <c r="A190" s="136">
        <v>32</v>
      </c>
      <c r="B190" s="136" t="s">
        <v>20</v>
      </c>
      <c r="C190" s="151" t="s">
        <v>527</v>
      </c>
      <c r="D190" s="136" t="s">
        <v>109</v>
      </c>
      <c r="E190" s="137" t="s">
        <v>177</v>
      </c>
      <c r="F190" s="136" t="s">
        <v>558</v>
      </c>
      <c r="G190" s="138" t="s">
        <v>200</v>
      </c>
      <c r="H190" s="145">
        <v>200993294</v>
      </c>
      <c r="I190" s="136" t="s">
        <v>184</v>
      </c>
      <c r="J190" s="157">
        <v>1</v>
      </c>
      <c r="K190" s="157">
        <v>3005480</v>
      </c>
      <c r="L190" s="157">
        <f t="shared" si="9"/>
        <v>3005.48</v>
      </c>
    </row>
    <row r="191" spans="1:12" ht="56.25" x14ac:dyDescent="0.25">
      <c r="A191" s="136">
        <v>33</v>
      </c>
      <c r="B191" s="136" t="s">
        <v>20</v>
      </c>
      <c r="C191" s="151" t="s">
        <v>527</v>
      </c>
      <c r="D191" s="136" t="s">
        <v>109</v>
      </c>
      <c r="E191" s="137" t="s">
        <v>177</v>
      </c>
      <c r="F191" s="136" t="s">
        <v>559</v>
      </c>
      <c r="G191" s="138" t="s">
        <v>200</v>
      </c>
      <c r="H191" s="145">
        <v>200993294</v>
      </c>
      <c r="I191" s="136" t="s">
        <v>184</v>
      </c>
      <c r="J191" s="157">
        <v>1</v>
      </c>
      <c r="K191" s="157">
        <v>1805480</v>
      </c>
      <c r="L191" s="157">
        <f t="shared" si="9"/>
        <v>1805.48</v>
      </c>
    </row>
    <row r="192" spans="1:12" ht="56.25" x14ac:dyDescent="0.25">
      <c r="A192" s="136">
        <v>34</v>
      </c>
      <c r="B192" s="136" t="s">
        <v>20</v>
      </c>
      <c r="C192" s="151" t="s">
        <v>530</v>
      </c>
      <c r="D192" s="136" t="s">
        <v>109</v>
      </c>
      <c r="E192" s="137" t="s">
        <v>177</v>
      </c>
      <c r="F192" s="136" t="s">
        <v>560</v>
      </c>
      <c r="G192" s="138" t="s">
        <v>532</v>
      </c>
      <c r="H192" s="145">
        <v>305550214</v>
      </c>
      <c r="I192" s="136" t="s">
        <v>184</v>
      </c>
      <c r="J192" s="157">
        <v>1</v>
      </c>
      <c r="K192" s="157">
        <v>1142400</v>
      </c>
      <c r="L192" s="157">
        <f>+K192/1000</f>
        <v>1142.4000000000001</v>
      </c>
    </row>
    <row r="193" spans="1:12" ht="56.25" x14ac:dyDescent="0.25">
      <c r="A193" s="136">
        <v>35</v>
      </c>
      <c r="B193" s="136" t="s">
        <v>20</v>
      </c>
      <c r="C193" s="151" t="s">
        <v>527</v>
      </c>
      <c r="D193" s="136" t="s">
        <v>109</v>
      </c>
      <c r="E193" s="137" t="s">
        <v>177</v>
      </c>
      <c r="F193" s="136" t="s">
        <v>561</v>
      </c>
      <c r="G193" s="138" t="s">
        <v>200</v>
      </c>
      <c r="H193" s="145">
        <v>200993294</v>
      </c>
      <c r="I193" s="136" t="s">
        <v>184</v>
      </c>
      <c r="J193" s="157">
        <v>1</v>
      </c>
      <c r="K193" s="157">
        <v>11714910</v>
      </c>
      <c r="L193" s="157">
        <f t="shared" ref="L193:L196" si="10">+K193/1000</f>
        <v>11714.91</v>
      </c>
    </row>
    <row r="194" spans="1:12" ht="56.25" x14ac:dyDescent="0.25">
      <c r="A194" s="136">
        <v>36</v>
      </c>
      <c r="B194" s="136" t="s">
        <v>20</v>
      </c>
      <c r="C194" s="151" t="s">
        <v>527</v>
      </c>
      <c r="D194" s="136" t="s">
        <v>109</v>
      </c>
      <c r="E194" s="137" t="s">
        <v>177</v>
      </c>
      <c r="F194" s="136" t="s">
        <v>562</v>
      </c>
      <c r="G194" s="138" t="s">
        <v>200</v>
      </c>
      <c r="H194" s="145">
        <v>200993294</v>
      </c>
      <c r="I194" s="136" t="s">
        <v>184</v>
      </c>
      <c r="J194" s="157">
        <v>1</v>
      </c>
      <c r="K194" s="157">
        <v>10514910</v>
      </c>
      <c r="L194" s="157">
        <f t="shared" si="10"/>
        <v>10514.91</v>
      </c>
    </row>
    <row r="195" spans="1:12" ht="56.25" x14ac:dyDescent="0.25">
      <c r="A195" s="136">
        <v>37</v>
      </c>
      <c r="B195" s="136" t="s">
        <v>20</v>
      </c>
      <c r="C195" s="151" t="s">
        <v>530</v>
      </c>
      <c r="D195" s="136" t="s">
        <v>109</v>
      </c>
      <c r="E195" s="137" t="s">
        <v>177</v>
      </c>
      <c r="F195" s="136" t="s">
        <v>563</v>
      </c>
      <c r="G195" s="138" t="s">
        <v>532</v>
      </c>
      <c r="H195" s="145">
        <v>305550214</v>
      </c>
      <c r="I195" s="136" t="s">
        <v>184</v>
      </c>
      <c r="J195" s="157">
        <v>1</v>
      </c>
      <c r="K195" s="157">
        <v>1142400</v>
      </c>
      <c r="L195" s="157">
        <f t="shared" si="10"/>
        <v>1142.4000000000001</v>
      </c>
    </row>
    <row r="196" spans="1:12" ht="56.25" x14ac:dyDescent="0.25">
      <c r="A196" s="136">
        <v>38</v>
      </c>
      <c r="B196" s="136" t="s">
        <v>20</v>
      </c>
      <c r="C196" s="151" t="s">
        <v>527</v>
      </c>
      <c r="D196" s="136" t="s">
        <v>109</v>
      </c>
      <c r="E196" s="137" t="s">
        <v>177</v>
      </c>
      <c r="F196" s="136" t="s">
        <v>564</v>
      </c>
      <c r="G196" s="138" t="s">
        <v>200</v>
      </c>
      <c r="H196" s="145">
        <v>200993294</v>
      </c>
      <c r="I196" s="136" t="s">
        <v>184</v>
      </c>
      <c r="J196" s="157">
        <v>1</v>
      </c>
      <c r="K196" s="157">
        <v>21081355</v>
      </c>
      <c r="L196" s="157">
        <f t="shared" si="10"/>
        <v>21081.355</v>
      </c>
    </row>
    <row r="197" spans="1:12" ht="56.25" x14ac:dyDescent="0.25">
      <c r="A197" s="136">
        <v>39</v>
      </c>
      <c r="B197" s="136" t="s">
        <v>20</v>
      </c>
      <c r="C197" s="151" t="s">
        <v>530</v>
      </c>
      <c r="D197" s="136" t="s">
        <v>109</v>
      </c>
      <c r="E197" s="137" t="s">
        <v>177</v>
      </c>
      <c r="F197" s="136" t="s">
        <v>565</v>
      </c>
      <c r="G197" s="138" t="s">
        <v>532</v>
      </c>
      <c r="H197" s="145">
        <v>305550214</v>
      </c>
      <c r="I197" s="136" t="s">
        <v>184</v>
      </c>
      <c r="J197" s="157">
        <v>1</v>
      </c>
      <c r="K197" s="157">
        <v>1142400</v>
      </c>
      <c r="L197" s="157">
        <f>+K197/1000</f>
        <v>1142.4000000000001</v>
      </c>
    </row>
    <row r="198" spans="1:12" ht="56.25" x14ac:dyDescent="0.25">
      <c r="A198" s="136">
        <v>40</v>
      </c>
      <c r="B198" s="136" t="s">
        <v>20</v>
      </c>
      <c r="C198" s="151" t="s">
        <v>527</v>
      </c>
      <c r="D198" s="136" t="s">
        <v>109</v>
      </c>
      <c r="E198" s="137" t="s">
        <v>177</v>
      </c>
      <c r="F198" s="136" t="s">
        <v>566</v>
      </c>
      <c r="G198" s="138" t="s">
        <v>200</v>
      </c>
      <c r="H198" s="145">
        <v>200993294</v>
      </c>
      <c r="I198" s="136" t="s">
        <v>184</v>
      </c>
      <c r="J198" s="157">
        <v>1</v>
      </c>
      <c r="K198" s="157">
        <v>19881355</v>
      </c>
      <c r="L198" s="157">
        <f t="shared" ref="L198:L201" si="11">+K198/1000</f>
        <v>19881.355</v>
      </c>
    </row>
    <row r="199" spans="1:12" ht="56.25" x14ac:dyDescent="0.25">
      <c r="A199" s="136">
        <v>41</v>
      </c>
      <c r="B199" s="136" t="s">
        <v>20</v>
      </c>
      <c r="C199" s="151" t="s">
        <v>527</v>
      </c>
      <c r="D199" s="136" t="s">
        <v>109</v>
      </c>
      <c r="E199" s="137" t="s">
        <v>177</v>
      </c>
      <c r="F199" s="136" t="s">
        <v>567</v>
      </c>
      <c r="G199" s="138" t="s">
        <v>200</v>
      </c>
      <c r="H199" s="145">
        <v>200993294</v>
      </c>
      <c r="I199" s="136" t="s">
        <v>184</v>
      </c>
      <c r="J199" s="157">
        <v>1</v>
      </c>
      <c r="K199" s="157">
        <v>32632037</v>
      </c>
      <c r="L199" s="157">
        <f t="shared" si="11"/>
        <v>32632.037</v>
      </c>
    </row>
    <row r="200" spans="1:12" ht="56.25" x14ac:dyDescent="0.25">
      <c r="A200" s="136">
        <v>42</v>
      </c>
      <c r="B200" s="136" t="s">
        <v>20</v>
      </c>
      <c r="C200" s="151" t="s">
        <v>530</v>
      </c>
      <c r="D200" s="136" t="s">
        <v>109</v>
      </c>
      <c r="E200" s="137" t="s">
        <v>177</v>
      </c>
      <c r="F200" s="136" t="s">
        <v>568</v>
      </c>
      <c r="G200" s="138" t="s">
        <v>532</v>
      </c>
      <c r="H200" s="145">
        <v>305550214</v>
      </c>
      <c r="I200" s="136" t="s">
        <v>184</v>
      </c>
      <c r="J200" s="157">
        <v>1</v>
      </c>
      <c r="K200" s="157">
        <v>761600</v>
      </c>
      <c r="L200" s="157">
        <f t="shared" si="11"/>
        <v>761.6</v>
      </c>
    </row>
    <row r="201" spans="1:12" ht="56.25" x14ac:dyDescent="0.25">
      <c r="A201" s="136">
        <v>43</v>
      </c>
      <c r="B201" s="136" t="s">
        <v>20</v>
      </c>
      <c r="C201" s="151" t="s">
        <v>527</v>
      </c>
      <c r="D201" s="136" t="s">
        <v>109</v>
      </c>
      <c r="E201" s="137" t="s">
        <v>177</v>
      </c>
      <c r="F201" s="136" t="s">
        <v>569</v>
      </c>
      <c r="G201" s="138" t="s">
        <v>200</v>
      </c>
      <c r="H201" s="145">
        <v>200993294</v>
      </c>
      <c r="I201" s="136" t="s">
        <v>184</v>
      </c>
      <c r="J201" s="157">
        <v>1</v>
      </c>
      <c r="K201" s="157">
        <v>31832037</v>
      </c>
      <c r="L201" s="157">
        <f t="shared" si="11"/>
        <v>31832.037</v>
      </c>
    </row>
    <row r="202" spans="1:12" ht="56.25" x14ac:dyDescent="0.25">
      <c r="A202" s="136">
        <v>44</v>
      </c>
      <c r="B202" s="136" t="s">
        <v>20</v>
      </c>
      <c r="C202" s="151" t="s">
        <v>527</v>
      </c>
      <c r="D202" s="136" t="s">
        <v>109</v>
      </c>
      <c r="E202" s="137" t="s">
        <v>177</v>
      </c>
      <c r="F202" s="136" t="s">
        <v>570</v>
      </c>
      <c r="G202" s="138" t="s">
        <v>200</v>
      </c>
      <c r="H202" s="145">
        <v>200993294</v>
      </c>
      <c r="I202" s="136" t="s">
        <v>184</v>
      </c>
      <c r="J202" s="157">
        <v>1</v>
      </c>
      <c r="K202" s="157">
        <v>7871426</v>
      </c>
      <c r="L202" s="157">
        <f>+K202/1000</f>
        <v>7871.4260000000004</v>
      </c>
    </row>
    <row r="203" spans="1:12" ht="56.25" x14ac:dyDescent="0.25">
      <c r="A203" s="136">
        <v>45</v>
      </c>
      <c r="B203" s="136" t="s">
        <v>20</v>
      </c>
      <c r="C203" s="151" t="s">
        <v>530</v>
      </c>
      <c r="D203" s="136" t="s">
        <v>109</v>
      </c>
      <c r="E203" s="137" t="s">
        <v>177</v>
      </c>
      <c r="F203" s="136" t="s">
        <v>571</v>
      </c>
      <c r="G203" s="138" t="s">
        <v>532</v>
      </c>
      <c r="H203" s="145">
        <v>305550214</v>
      </c>
      <c r="I203" s="136" t="s">
        <v>184</v>
      </c>
      <c r="J203" s="157">
        <v>1</v>
      </c>
      <c r="K203" s="157">
        <v>761600</v>
      </c>
      <c r="L203" s="157">
        <f t="shared" ref="L203:L206" si="12">+K203/1000</f>
        <v>761.6</v>
      </c>
    </row>
    <row r="204" spans="1:12" ht="56.25" x14ac:dyDescent="0.25">
      <c r="A204" s="136">
        <v>46</v>
      </c>
      <c r="B204" s="136" t="s">
        <v>20</v>
      </c>
      <c r="C204" s="151" t="s">
        <v>527</v>
      </c>
      <c r="D204" s="136" t="s">
        <v>109</v>
      </c>
      <c r="E204" s="137" t="s">
        <v>177</v>
      </c>
      <c r="F204" s="136" t="s">
        <v>572</v>
      </c>
      <c r="G204" s="138" t="s">
        <v>200</v>
      </c>
      <c r="H204" s="145">
        <v>200993294</v>
      </c>
      <c r="I204" s="136" t="s">
        <v>184</v>
      </c>
      <c r="J204" s="157">
        <v>1</v>
      </c>
      <c r="K204" s="157">
        <v>7071426</v>
      </c>
      <c r="L204" s="157">
        <f t="shared" si="12"/>
        <v>7071.4260000000004</v>
      </c>
    </row>
    <row r="205" spans="1:12" ht="56.25" x14ac:dyDescent="0.25">
      <c r="A205" s="136">
        <v>47</v>
      </c>
      <c r="B205" s="136" t="s">
        <v>20</v>
      </c>
      <c r="C205" s="151" t="s">
        <v>527</v>
      </c>
      <c r="D205" s="136" t="s">
        <v>109</v>
      </c>
      <c r="E205" s="137" t="s">
        <v>177</v>
      </c>
      <c r="F205" s="136" t="s">
        <v>573</v>
      </c>
      <c r="G205" s="138" t="s">
        <v>200</v>
      </c>
      <c r="H205" s="145">
        <v>200993294</v>
      </c>
      <c r="I205" s="136" t="s">
        <v>184</v>
      </c>
      <c r="J205" s="157">
        <v>1</v>
      </c>
      <c r="K205" s="157">
        <v>13055000</v>
      </c>
      <c r="L205" s="157">
        <f t="shared" si="12"/>
        <v>13055</v>
      </c>
    </row>
    <row r="206" spans="1:12" ht="56.25" x14ac:dyDescent="0.25">
      <c r="A206" s="136">
        <v>48</v>
      </c>
      <c r="B206" s="136" t="s">
        <v>20</v>
      </c>
      <c r="C206" s="151" t="s">
        <v>530</v>
      </c>
      <c r="D206" s="136" t="s">
        <v>109</v>
      </c>
      <c r="E206" s="137" t="s">
        <v>177</v>
      </c>
      <c r="F206" s="136" t="s">
        <v>574</v>
      </c>
      <c r="G206" s="138" t="s">
        <v>532</v>
      </c>
      <c r="H206" s="145">
        <v>305550214</v>
      </c>
      <c r="I206" s="136" t="s">
        <v>184</v>
      </c>
      <c r="J206" s="157">
        <v>1</v>
      </c>
      <c r="K206" s="157">
        <v>1142400</v>
      </c>
      <c r="L206" s="157">
        <f t="shared" si="12"/>
        <v>1142.4000000000001</v>
      </c>
    </row>
    <row r="207" spans="1:12" ht="56.25" x14ac:dyDescent="0.25">
      <c r="A207" s="136">
        <v>49</v>
      </c>
      <c r="B207" s="136" t="s">
        <v>20</v>
      </c>
      <c r="C207" s="151" t="s">
        <v>527</v>
      </c>
      <c r="D207" s="136" t="s">
        <v>109</v>
      </c>
      <c r="E207" s="137" t="s">
        <v>177</v>
      </c>
      <c r="F207" s="136" t="s">
        <v>575</v>
      </c>
      <c r="G207" s="138" t="s">
        <v>200</v>
      </c>
      <c r="H207" s="145">
        <v>200993294</v>
      </c>
      <c r="I207" s="136" t="s">
        <v>184</v>
      </c>
      <c r="J207" s="157">
        <v>1</v>
      </c>
      <c r="K207" s="157">
        <v>11855000</v>
      </c>
      <c r="L207" s="157">
        <f>+K207/1000</f>
        <v>11855</v>
      </c>
    </row>
    <row r="208" spans="1:12" ht="56.25" x14ac:dyDescent="0.25">
      <c r="A208" s="136">
        <v>50</v>
      </c>
      <c r="B208" s="136" t="s">
        <v>20</v>
      </c>
      <c r="C208" s="151" t="s">
        <v>527</v>
      </c>
      <c r="D208" s="136" t="s">
        <v>109</v>
      </c>
      <c r="E208" s="137" t="s">
        <v>177</v>
      </c>
      <c r="F208" s="136" t="s">
        <v>576</v>
      </c>
      <c r="G208" s="138" t="s">
        <v>200</v>
      </c>
      <c r="H208" s="145">
        <v>200993294</v>
      </c>
      <c r="I208" s="136" t="s">
        <v>184</v>
      </c>
      <c r="J208" s="157">
        <v>1</v>
      </c>
      <c r="K208" s="157">
        <v>29702050</v>
      </c>
      <c r="L208" s="157">
        <f t="shared" ref="L208:L211" si="13">+K208/1000</f>
        <v>29702.05</v>
      </c>
    </row>
    <row r="209" spans="1:12" ht="56.25" x14ac:dyDescent="0.25">
      <c r="A209" s="136">
        <v>51</v>
      </c>
      <c r="B209" s="136" t="s">
        <v>20</v>
      </c>
      <c r="C209" s="151" t="s">
        <v>530</v>
      </c>
      <c r="D209" s="136" t="s">
        <v>109</v>
      </c>
      <c r="E209" s="137" t="s">
        <v>177</v>
      </c>
      <c r="F209" s="136" t="s">
        <v>577</v>
      </c>
      <c r="G209" s="138" t="s">
        <v>532</v>
      </c>
      <c r="H209" s="145">
        <v>305550214</v>
      </c>
      <c r="I209" s="136" t="s">
        <v>184</v>
      </c>
      <c r="J209" s="157">
        <v>1</v>
      </c>
      <c r="K209" s="157">
        <v>1142400</v>
      </c>
      <c r="L209" s="157">
        <f t="shared" si="13"/>
        <v>1142.4000000000001</v>
      </c>
    </row>
    <row r="210" spans="1:12" ht="56.25" x14ac:dyDescent="0.25">
      <c r="A210" s="136">
        <v>52</v>
      </c>
      <c r="B210" s="136" t="s">
        <v>20</v>
      </c>
      <c r="C210" s="151" t="s">
        <v>527</v>
      </c>
      <c r="D210" s="136" t="s">
        <v>109</v>
      </c>
      <c r="E210" s="137" t="s">
        <v>177</v>
      </c>
      <c r="F210" s="136" t="s">
        <v>578</v>
      </c>
      <c r="G210" s="138" t="s">
        <v>200</v>
      </c>
      <c r="H210" s="145">
        <v>200993294</v>
      </c>
      <c r="I210" s="136" t="s">
        <v>184</v>
      </c>
      <c r="J210" s="157">
        <v>1</v>
      </c>
      <c r="K210" s="157">
        <v>28502050</v>
      </c>
      <c r="L210" s="157">
        <f t="shared" si="13"/>
        <v>28502.05</v>
      </c>
    </row>
    <row r="211" spans="1:12" ht="56.25" x14ac:dyDescent="0.25">
      <c r="A211" s="136">
        <v>53</v>
      </c>
      <c r="B211" s="136" t="s">
        <v>20</v>
      </c>
      <c r="C211" s="151" t="s">
        <v>527</v>
      </c>
      <c r="D211" s="136" t="s">
        <v>109</v>
      </c>
      <c r="E211" s="137" t="s">
        <v>177</v>
      </c>
      <c r="F211" s="136" t="s">
        <v>579</v>
      </c>
      <c r="G211" s="138" t="s">
        <v>200</v>
      </c>
      <c r="H211" s="145">
        <v>200993294</v>
      </c>
      <c r="I211" s="136" t="s">
        <v>184</v>
      </c>
      <c r="J211" s="157">
        <v>1</v>
      </c>
      <c r="K211" s="157">
        <v>25444100</v>
      </c>
      <c r="L211" s="157">
        <f t="shared" si="13"/>
        <v>25444.1</v>
      </c>
    </row>
    <row r="212" spans="1:12" ht="56.25" x14ac:dyDescent="0.25">
      <c r="A212" s="136">
        <v>54</v>
      </c>
      <c r="B212" s="136" t="s">
        <v>20</v>
      </c>
      <c r="C212" s="151" t="s">
        <v>530</v>
      </c>
      <c r="D212" s="136" t="s">
        <v>109</v>
      </c>
      <c r="E212" s="137" t="s">
        <v>177</v>
      </c>
      <c r="F212" s="136" t="s">
        <v>580</v>
      </c>
      <c r="G212" s="138" t="s">
        <v>532</v>
      </c>
      <c r="H212" s="145">
        <v>305550214</v>
      </c>
      <c r="I212" s="136" t="s">
        <v>184</v>
      </c>
      <c r="J212" s="157">
        <v>1</v>
      </c>
      <c r="K212" s="157">
        <v>1142400</v>
      </c>
      <c r="L212" s="157">
        <f>+K212/1000</f>
        <v>1142.4000000000001</v>
      </c>
    </row>
    <row r="213" spans="1:12" ht="56.25" x14ac:dyDescent="0.25">
      <c r="A213" s="136">
        <v>55</v>
      </c>
      <c r="B213" s="136" t="s">
        <v>20</v>
      </c>
      <c r="C213" s="151" t="s">
        <v>527</v>
      </c>
      <c r="D213" s="136" t="s">
        <v>109</v>
      </c>
      <c r="E213" s="137" t="s">
        <v>177</v>
      </c>
      <c r="F213" s="136" t="s">
        <v>581</v>
      </c>
      <c r="G213" s="138" t="s">
        <v>200</v>
      </c>
      <c r="H213" s="145">
        <v>200993294</v>
      </c>
      <c r="I213" s="136" t="s">
        <v>184</v>
      </c>
      <c r="J213" s="157">
        <v>1</v>
      </c>
      <c r="K213" s="157">
        <v>24244100</v>
      </c>
      <c r="L213" s="157">
        <f t="shared" ref="L213:L216" si="14">+K213/1000</f>
        <v>24244.1</v>
      </c>
    </row>
    <row r="214" spans="1:12" ht="56.25" x14ac:dyDescent="0.25">
      <c r="A214" s="136">
        <v>56</v>
      </c>
      <c r="B214" s="136" t="s">
        <v>20</v>
      </c>
      <c r="C214" s="151" t="s">
        <v>202</v>
      </c>
      <c r="D214" s="136" t="s">
        <v>109</v>
      </c>
      <c r="E214" s="137" t="s">
        <v>584</v>
      </c>
      <c r="F214" s="136" t="s">
        <v>582</v>
      </c>
      <c r="G214" s="138" t="s">
        <v>583</v>
      </c>
      <c r="H214" s="145">
        <v>200881086</v>
      </c>
      <c r="I214" s="136" t="s">
        <v>184</v>
      </c>
      <c r="J214" s="157">
        <v>1</v>
      </c>
      <c r="K214" s="157">
        <v>900764994</v>
      </c>
      <c r="L214" s="157">
        <f t="shared" si="14"/>
        <v>900764.99399999995</v>
      </c>
    </row>
    <row r="215" spans="1:12" ht="56.25" x14ac:dyDescent="0.25">
      <c r="A215" s="136">
        <v>57</v>
      </c>
      <c r="B215" s="136" t="s">
        <v>20</v>
      </c>
      <c r="C215" s="151" t="s">
        <v>202</v>
      </c>
      <c r="D215" s="136" t="s">
        <v>109</v>
      </c>
      <c r="E215" s="137" t="s">
        <v>584</v>
      </c>
      <c r="F215" s="136" t="s">
        <v>586</v>
      </c>
      <c r="G215" s="138" t="s">
        <v>585</v>
      </c>
      <c r="H215" s="145">
        <v>202225804</v>
      </c>
      <c r="I215" s="136" t="s">
        <v>184</v>
      </c>
      <c r="J215" s="157">
        <v>1</v>
      </c>
      <c r="K215" s="157">
        <v>1151893382</v>
      </c>
      <c r="L215" s="157">
        <f t="shared" si="14"/>
        <v>1151893.382</v>
      </c>
    </row>
    <row r="216" spans="1:12" ht="56.25" x14ac:dyDescent="0.25">
      <c r="A216" s="136">
        <v>58</v>
      </c>
      <c r="B216" s="136" t="s">
        <v>20</v>
      </c>
      <c r="C216" s="151" t="s">
        <v>202</v>
      </c>
      <c r="D216" s="136" t="s">
        <v>109</v>
      </c>
      <c r="E216" s="137" t="s">
        <v>584</v>
      </c>
      <c r="F216" s="136" t="s">
        <v>589</v>
      </c>
      <c r="G216" s="138" t="s">
        <v>587</v>
      </c>
      <c r="H216" s="145">
        <v>207332139</v>
      </c>
      <c r="I216" s="136" t="s">
        <v>184</v>
      </c>
      <c r="J216" s="157">
        <v>1</v>
      </c>
      <c r="K216" s="157">
        <v>1541433627</v>
      </c>
      <c r="L216" s="157">
        <f t="shared" si="14"/>
        <v>1541433.6270000001</v>
      </c>
    </row>
    <row r="217" spans="1:12" ht="56.25" x14ac:dyDescent="0.25">
      <c r="A217" s="136">
        <v>59</v>
      </c>
      <c r="B217" s="136" t="s">
        <v>20</v>
      </c>
      <c r="C217" s="151" t="s">
        <v>202</v>
      </c>
      <c r="D217" s="136" t="s">
        <v>109</v>
      </c>
      <c r="E217" s="137" t="s">
        <v>584</v>
      </c>
      <c r="F217" s="136" t="s">
        <v>590</v>
      </c>
      <c r="G217" s="138" t="s">
        <v>588</v>
      </c>
      <c r="H217" s="145">
        <v>305679227</v>
      </c>
      <c r="I217" s="136" t="s">
        <v>184</v>
      </c>
      <c r="J217" s="157">
        <v>1</v>
      </c>
      <c r="K217" s="157">
        <v>1391423755</v>
      </c>
      <c r="L217" s="157">
        <f>+K217/1000</f>
        <v>1391423.7549999999</v>
      </c>
    </row>
    <row r="218" spans="1:12" ht="56.25" x14ac:dyDescent="0.25">
      <c r="A218" s="136">
        <v>60</v>
      </c>
      <c r="B218" s="136" t="s">
        <v>20</v>
      </c>
      <c r="C218" s="151" t="s">
        <v>527</v>
      </c>
      <c r="D218" s="136" t="s">
        <v>109</v>
      </c>
      <c r="E218" s="137" t="s">
        <v>177</v>
      </c>
      <c r="F218" s="136" t="s">
        <v>591</v>
      </c>
      <c r="G218" s="138" t="s">
        <v>200</v>
      </c>
      <c r="H218" s="145">
        <v>200993294</v>
      </c>
      <c r="I218" s="136" t="s">
        <v>184</v>
      </c>
      <c r="J218" s="157">
        <v>1</v>
      </c>
      <c r="K218" s="157">
        <v>446466770</v>
      </c>
      <c r="L218" s="157">
        <f t="shared" ref="L218:L221" si="15">+K218/1000</f>
        <v>446466.77</v>
      </c>
    </row>
    <row r="219" spans="1:12" ht="56.25" x14ac:dyDescent="0.25">
      <c r="A219" s="136">
        <v>61</v>
      </c>
      <c r="B219" s="136" t="s">
        <v>20</v>
      </c>
      <c r="C219" s="151" t="s">
        <v>202</v>
      </c>
      <c r="D219" s="136" t="s">
        <v>109</v>
      </c>
      <c r="E219" s="137" t="s">
        <v>584</v>
      </c>
      <c r="F219" s="136" t="s">
        <v>593</v>
      </c>
      <c r="G219" s="138" t="s">
        <v>592</v>
      </c>
      <c r="H219" s="145">
        <v>200878144</v>
      </c>
      <c r="I219" s="136" t="s">
        <v>184</v>
      </c>
      <c r="J219" s="157">
        <v>1</v>
      </c>
      <c r="K219" s="157">
        <v>973705466</v>
      </c>
      <c r="L219" s="157">
        <f t="shared" si="15"/>
        <v>973705.46600000001</v>
      </c>
    </row>
    <row r="220" spans="1:12" ht="56.25" x14ac:dyDescent="0.25">
      <c r="A220" s="136">
        <v>62</v>
      </c>
      <c r="B220" s="136" t="s">
        <v>20</v>
      </c>
      <c r="C220" s="151" t="s">
        <v>202</v>
      </c>
      <c r="D220" s="136" t="s">
        <v>109</v>
      </c>
      <c r="E220" s="137" t="s">
        <v>584</v>
      </c>
      <c r="F220" s="136" t="s">
        <v>595</v>
      </c>
      <c r="G220" s="138" t="s">
        <v>594</v>
      </c>
      <c r="H220" s="145">
        <v>200978881</v>
      </c>
      <c r="I220" s="136" t="s">
        <v>184</v>
      </c>
      <c r="J220" s="157">
        <v>1</v>
      </c>
      <c r="K220" s="157">
        <v>183901000</v>
      </c>
      <c r="L220" s="157">
        <f t="shared" si="15"/>
        <v>183901</v>
      </c>
    </row>
    <row r="221" spans="1:12" ht="58.5" customHeight="1" x14ac:dyDescent="0.25">
      <c r="A221" s="136">
        <v>63</v>
      </c>
      <c r="B221" s="136" t="s">
        <v>20</v>
      </c>
      <c r="C221" s="151" t="s">
        <v>527</v>
      </c>
      <c r="D221" s="136" t="s">
        <v>109</v>
      </c>
      <c r="E221" s="137" t="s">
        <v>177</v>
      </c>
      <c r="F221" s="136" t="s">
        <v>596</v>
      </c>
      <c r="G221" s="138" t="s">
        <v>200</v>
      </c>
      <c r="H221" s="145">
        <v>200993294</v>
      </c>
      <c r="I221" s="136" t="s">
        <v>184</v>
      </c>
      <c r="J221" s="157">
        <v>1</v>
      </c>
      <c r="K221" s="157">
        <v>118600000</v>
      </c>
      <c r="L221" s="157">
        <f t="shared" si="15"/>
        <v>118600</v>
      </c>
    </row>
    <row r="222" spans="1:12" ht="56.25" x14ac:dyDescent="0.25">
      <c r="A222" s="136">
        <v>64</v>
      </c>
      <c r="B222" s="136" t="s">
        <v>20</v>
      </c>
      <c r="C222" s="151" t="s">
        <v>527</v>
      </c>
      <c r="D222" s="136" t="s">
        <v>109</v>
      </c>
      <c r="E222" s="137" t="s">
        <v>177</v>
      </c>
      <c r="F222" s="136" t="s">
        <v>597</v>
      </c>
      <c r="G222" s="138" t="s">
        <v>200</v>
      </c>
      <c r="H222" s="145">
        <v>200993294</v>
      </c>
      <c r="I222" s="136" t="s">
        <v>184</v>
      </c>
      <c r="J222" s="157">
        <v>1</v>
      </c>
      <c r="K222" s="157">
        <v>64050000</v>
      </c>
      <c r="L222" s="157">
        <f>+K222/1000</f>
        <v>64050</v>
      </c>
    </row>
    <row r="223" spans="1:12" ht="56.25" x14ac:dyDescent="0.25">
      <c r="A223" s="136">
        <v>65</v>
      </c>
      <c r="B223" s="136" t="s">
        <v>20</v>
      </c>
      <c r="C223" s="151" t="s">
        <v>527</v>
      </c>
      <c r="D223" s="136" t="s">
        <v>109</v>
      </c>
      <c r="E223" s="137" t="s">
        <v>177</v>
      </c>
      <c r="F223" s="136" t="s">
        <v>598</v>
      </c>
      <c r="G223" s="138" t="s">
        <v>200</v>
      </c>
      <c r="H223" s="145">
        <v>200993294</v>
      </c>
      <c r="I223" s="136" t="s">
        <v>184</v>
      </c>
      <c r="J223" s="157">
        <v>1</v>
      </c>
      <c r="K223" s="157">
        <v>88000000</v>
      </c>
      <c r="L223" s="157">
        <f t="shared" ref="L223:L226" si="16">+K223/1000</f>
        <v>88000</v>
      </c>
    </row>
    <row r="224" spans="1:12" ht="56.25" x14ac:dyDescent="0.25">
      <c r="A224" s="136">
        <v>66</v>
      </c>
      <c r="B224" s="136" t="s">
        <v>20</v>
      </c>
      <c r="C224" s="151" t="s">
        <v>527</v>
      </c>
      <c r="D224" s="136" t="s">
        <v>109</v>
      </c>
      <c r="E224" s="137" t="s">
        <v>177</v>
      </c>
      <c r="F224" s="136" t="s">
        <v>599</v>
      </c>
      <c r="G224" s="138" t="s">
        <v>200</v>
      </c>
      <c r="H224" s="145">
        <v>200993294</v>
      </c>
      <c r="I224" s="136" t="s">
        <v>184</v>
      </c>
      <c r="J224" s="157">
        <v>1</v>
      </c>
      <c r="K224" s="157">
        <v>19850000</v>
      </c>
      <c r="L224" s="157">
        <f t="shared" si="16"/>
        <v>19850</v>
      </c>
    </row>
    <row r="225" spans="1:12" ht="56.25" x14ac:dyDescent="0.25">
      <c r="A225" s="136">
        <v>67</v>
      </c>
      <c r="B225" s="136" t="s">
        <v>20</v>
      </c>
      <c r="C225" s="151" t="s">
        <v>527</v>
      </c>
      <c r="D225" s="136" t="s">
        <v>109</v>
      </c>
      <c r="E225" s="137" t="s">
        <v>177</v>
      </c>
      <c r="F225" s="136" t="s">
        <v>600</v>
      </c>
      <c r="G225" s="138" t="s">
        <v>200</v>
      </c>
      <c r="H225" s="145">
        <v>200993294</v>
      </c>
      <c r="I225" s="136" t="s">
        <v>184</v>
      </c>
      <c r="J225" s="157">
        <v>1</v>
      </c>
      <c r="K225" s="157">
        <v>91600000</v>
      </c>
      <c r="L225" s="157">
        <f t="shared" si="16"/>
        <v>91600</v>
      </c>
    </row>
    <row r="226" spans="1:12" ht="56.25" x14ac:dyDescent="0.25">
      <c r="A226" s="136">
        <v>68</v>
      </c>
      <c r="B226" s="136" t="s">
        <v>20</v>
      </c>
      <c r="C226" s="151" t="s">
        <v>527</v>
      </c>
      <c r="D226" s="136" t="s">
        <v>109</v>
      </c>
      <c r="E226" s="137" t="s">
        <v>177</v>
      </c>
      <c r="F226" s="136" t="s">
        <v>601</v>
      </c>
      <c r="G226" s="138" t="s">
        <v>200</v>
      </c>
      <c r="H226" s="145">
        <v>200993294</v>
      </c>
      <c r="I226" s="136" t="s">
        <v>184</v>
      </c>
      <c r="J226" s="157">
        <v>1</v>
      </c>
      <c r="K226" s="157">
        <v>71950000</v>
      </c>
      <c r="L226" s="157">
        <f t="shared" si="16"/>
        <v>71950</v>
      </c>
    </row>
    <row r="227" spans="1:12" ht="56.25" x14ac:dyDescent="0.25">
      <c r="A227" s="136">
        <v>69</v>
      </c>
      <c r="B227" s="136" t="s">
        <v>20</v>
      </c>
      <c r="C227" s="151" t="s">
        <v>527</v>
      </c>
      <c r="D227" s="136" t="s">
        <v>109</v>
      </c>
      <c r="E227" s="137" t="s">
        <v>177</v>
      </c>
      <c r="F227" s="136" t="s">
        <v>602</v>
      </c>
      <c r="G227" s="138" t="s">
        <v>200</v>
      </c>
      <c r="H227" s="145">
        <v>200993294</v>
      </c>
      <c r="I227" s="136" t="s">
        <v>184</v>
      </c>
      <c r="J227" s="157">
        <v>1</v>
      </c>
      <c r="K227" s="157">
        <v>66250000</v>
      </c>
      <c r="L227" s="157">
        <f>+K227/1000</f>
        <v>66250</v>
      </c>
    </row>
    <row r="228" spans="1:12" ht="63.75" customHeight="1" x14ac:dyDescent="0.25">
      <c r="A228" s="136">
        <v>70</v>
      </c>
      <c r="B228" s="136" t="s">
        <v>20</v>
      </c>
      <c r="C228" s="151" t="s">
        <v>527</v>
      </c>
      <c r="D228" s="136" t="s">
        <v>109</v>
      </c>
      <c r="E228" s="137" t="s">
        <v>177</v>
      </c>
      <c r="F228" s="136" t="s">
        <v>603</v>
      </c>
      <c r="G228" s="138" t="s">
        <v>200</v>
      </c>
      <c r="H228" s="145">
        <v>200993294</v>
      </c>
      <c r="I228" s="136" t="s">
        <v>184</v>
      </c>
      <c r="J228" s="157">
        <v>1</v>
      </c>
      <c r="K228" s="157">
        <v>54300000</v>
      </c>
      <c r="L228" s="157">
        <f t="shared" ref="L228:L231" si="17">+K228/1000</f>
        <v>54300</v>
      </c>
    </row>
    <row r="229" spans="1:12" ht="56.25" x14ac:dyDescent="0.25">
      <c r="A229" s="136">
        <v>71</v>
      </c>
      <c r="B229" s="136" t="s">
        <v>20</v>
      </c>
      <c r="C229" s="151" t="s">
        <v>527</v>
      </c>
      <c r="D229" s="136" t="s">
        <v>109</v>
      </c>
      <c r="E229" s="137" t="s">
        <v>177</v>
      </c>
      <c r="F229" s="136" t="s">
        <v>604</v>
      </c>
      <c r="G229" s="138" t="s">
        <v>200</v>
      </c>
      <c r="H229" s="145">
        <v>200993294</v>
      </c>
      <c r="I229" s="136" t="s">
        <v>184</v>
      </c>
      <c r="J229" s="157">
        <v>1</v>
      </c>
      <c r="K229" s="157">
        <v>87500000</v>
      </c>
      <c r="L229" s="157">
        <f t="shared" si="17"/>
        <v>87500</v>
      </c>
    </row>
    <row r="230" spans="1:12" ht="56.25" x14ac:dyDescent="0.25">
      <c r="A230" s="136">
        <v>72</v>
      </c>
      <c r="B230" s="136" t="s">
        <v>20</v>
      </c>
      <c r="C230" s="151" t="s">
        <v>527</v>
      </c>
      <c r="D230" s="136" t="s">
        <v>109</v>
      </c>
      <c r="E230" s="137" t="s">
        <v>177</v>
      </c>
      <c r="F230" s="136" t="s">
        <v>605</v>
      </c>
      <c r="G230" s="138" t="s">
        <v>200</v>
      </c>
      <c r="H230" s="145">
        <v>200993294</v>
      </c>
      <c r="I230" s="136" t="s">
        <v>184</v>
      </c>
      <c r="J230" s="157">
        <v>1</v>
      </c>
      <c r="K230" s="157">
        <v>44900000</v>
      </c>
      <c r="L230" s="157">
        <f t="shared" si="17"/>
        <v>44900</v>
      </c>
    </row>
    <row r="231" spans="1:12" ht="56.25" x14ac:dyDescent="0.25">
      <c r="A231" s="136">
        <v>73</v>
      </c>
      <c r="B231" s="136" t="s">
        <v>20</v>
      </c>
      <c r="C231" s="151" t="s">
        <v>527</v>
      </c>
      <c r="D231" s="136" t="s">
        <v>109</v>
      </c>
      <c r="E231" s="137" t="s">
        <v>177</v>
      </c>
      <c r="F231" s="136" t="s">
        <v>606</v>
      </c>
      <c r="G231" s="138" t="s">
        <v>200</v>
      </c>
      <c r="H231" s="145">
        <v>200993294</v>
      </c>
      <c r="I231" s="136" t="s">
        <v>184</v>
      </c>
      <c r="J231" s="157">
        <v>1</v>
      </c>
      <c r="K231" s="157">
        <v>66700000</v>
      </c>
      <c r="L231" s="157">
        <f t="shared" si="17"/>
        <v>66700</v>
      </c>
    </row>
    <row r="232" spans="1:12" ht="56.25" x14ac:dyDescent="0.25">
      <c r="A232" s="136">
        <v>74</v>
      </c>
      <c r="B232" s="136" t="s">
        <v>20</v>
      </c>
      <c r="C232" s="151" t="s">
        <v>527</v>
      </c>
      <c r="D232" s="136" t="s">
        <v>109</v>
      </c>
      <c r="E232" s="137" t="s">
        <v>177</v>
      </c>
      <c r="F232" s="136" t="s">
        <v>607</v>
      </c>
      <c r="G232" s="138" t="s">
        <v>200</v>
      </c>
      <c r="H232" s="145">
        <v>200993294</v>
      </c>
      <c r="I232" s="136" t="s">
        <v>184</v>
      </c>
      <c r="J232" s="157">
        <v>1</v>
      </c>
      <c r="K232" s="157">
        <v>58250000</v>
      </c>
      <c r="L232" s="157">
        <f>+K232/1000</f>
        <v>58250</v>
      </c>
    </row>
    <row r="233" spans="1:12" ht="56.25" x14ac:dyDescent="0.25">
      <c r="A233" s="136">
        <v>75</v>
      </c>
      <c r="B233" s="136" t="s">
        <v>20</v>
      </c>
      <c r="C233" s="151" t="s">
        <v>608</v>
      </c>
      <c r="D233" s="136" t="s">
        <v>109</v>
      </c>
      <c r="E233" s="137" t="s">
        <v>584</v>
      </c>
      <c r="F233" s="136" t="s">
        <v>610</v>
      </c>
      <c r="G233" s="138" t="s">
        <v>609</v>
      </c>
      <c r="H233" s="145">
        <v>308322044</v>
      </c>
      <c r="I233" s="136" t="s">
        <v>184</v>
      </c>
      <c r="J233" s="157">
        <v>1</v>
      </c>
      <c r="K233" s="157">
        <v>1109723873</v>
      </c>
      <c r="L233" s="157">
        <f t="shared" ref="L233:L274" si="18">+K233/1000</f>
        <v>1109723.8729999999</v>
      </c>
    </row>
    <row r="234" spans="1:12" ht="56.25" x14ac:dyDescent="0.25">
      <c r="A234" s="157">
        <v>76</v>
      </c>
      <c r="B234" s="157" t="s">
        <v>21</v>
      </c>
      <c r="C234" s="151" t="s">
        <v>530</v>
      </c>
      <c r="D234" s="157" t="s">
        <v>109</v>
      </c>
      <c r="E234" s="155" t="s">
        <v>177</v>
      </c>
      <c r="F234" s="157" t="s">
        <v>731</v>
      </c>
      <c r="G234" s="152" t="s">
        <v>532</v>
      </c>
      <c r="H234" s="153">
        <v>305550214</v>
      </c>
      <c r="I234" s="157" t="s">
        <v>184</v>
      </c>
      <c r="J234" s="157">
        <v>1</v>
      </c>
      <c r="K234" s="157">
        <v>2490865.25</v>
      </c>
      <c r="L234" s="157">
        <f t="shared" si="18"/>
        <v>2490.8652499999998</v>
      </c>
    </row>
    <row r="235" spans="1:12" ht="56.25" x14ac:dyDescent="0.25">
      <c r="A235" s="157">
        <v>77</v>
      </c>
      <c r="B235" s="157" t="s">
        <v>21</v>
      </c>
      <c r="C235" s="151" t="s">
        <v>527</v>
      </c>
      <c r="D235" s="157" t="s">
        <v>109</v>
      </c>
      <c r="E235" s="155" t="s">
        <v>177</v>
      </c>
      <c r="F235" s="157" t="s">
        <v>732</v>
      </c>
      <c r="G235" s="152" t="s">
        <v>200</v>
      </c>
      <c r="H235" s="153">
        <v>200993294</v>
      </c>
      <c r="I235" s="157" t="s">
        <v>184</v>
      </c>
      <c r="J235" s="157">
        <v>1</v>
      </c>
      <c r="K235" s="157">
        <v>109865824.75</v>
      </c>
      <c r="L235" s="157">
        <f t="shared" si="18"/>
        <v>109865.82475</v>
      </c>
    </row>
    <row r="236" spans="1:12" ht="56.25" x14ac:dyDescent="0.25">
      <c r="A236" s="157">
        <v>78</v>
      </c>
      <c r="B236" s="157" t="s">
        <v>21</v>
      </c>
      <c r="C236" s="151" t="s">
        <v>530</v>
      </c>
      <c r="D236" s="157" t="s">
        <v>109</v>
      </c>
      <c r="E236" s="155" t="s">
        <v>177</v>
      </c>
      <c r="F236" s="157" t="s">
        <v>733</v>
      </c>
      <c r="G236" s="152" t="s">
        <v>532</v>
      </c>
      <c r="H236" s="153">
        <v>305550214</v>
      </c>
      <c r="I236" s="157" t="s">
        <v>184</v>
      </c>
      <c r="J236" s="157">
        <v>1</v>
      </c>
      <c r="K236" s="157">
        <v>5419754.8099999996</v>
      </c>
      <c r="L236" s="157">
        <f t="shared" si="18"/>
        <v>5419.7548099999995</v>
      </c>
    </row>
    <row r="237" spans="1:12" ht="56.25" x14ac:dyDescent="0.25">
      <c r="A237" s="157">
        <v>79</v>
      </c>
      <c r="B237" s="157" t="s">
        <v>21</v>
      </c>
      <c r="C237" s="151" t="s">
        <v>527</v>
      </c>
      <c r="D237" s="157" t="s">
        <v>109</v>
      </c>
      <c r="E237" s="155" t="s">
        <v>177</v>
      </c>
      <c r="F237" s="157" t="s">
        <v>734</v>
      </c>
      <c r="G237" s="152" t="s">
        <v>200</v>
      </c>
      <c r="H237" s="153">
        <v>200993294</v>
      </c>
      <c r="I237" s="157" t="s">
        <v>184</v>
      </c>
      <c r="J237" s="157">
        <v>1</v>
      </c>
      <c r="K237" s="157">
        <v>101734940</v>
      </c>
      <c r="L237" s="157">
        <f t="shared" si="18"/>
        <v>101734.94</v>
      </c>
    </row>
    <row r="238" spans="1:12" ht="56.25" x14ac:dyDescent="0.25">
      <c r="A238" s="157">
        <v>80</v>
      </c>
      <c r="B238" s="157" t="s">
        <v>21</v>
      </c>
      <c r="C238" s="151" t="s">
        <v>202</v>
      </c>
      <c r="D238" s="157" t="s">
        <v>109</v>
      </c>
      <c r="E238" s="155" t="s">
        <v>108</v>
      </c>
      <c r="F238" s="157" t="s">
        <v>736</v>
      </c>
      <c r="G238" s="152" t="s">
        <v>735</v>
      </c>
      <c r="H238" s="153">
        <v>200240306</v>
      </c>
      <c r="I238" s="157" t="s">
        <v>184</v>
      </c>
      <c r="J238" s="157">
        <v>1</v>
      </c>
      <c r="K238" s="157">
        <v>4193005713</v>
      </c>
      <c r="L238" s="157">
        <f t="shared" si="18"/>
        <v>4193005.713</v>
      </c>
    </row>
    <row r="239" spans="1:12" ht="56.25" x14ac:dyDescent="0.25">
      <c r="A239" s="157">
        <v>81</v>
      </c>
      <c r="B239" s="157" t="s">
        <v>21</v>
      </c>
      <c r="C239" s="151" t="s">
        <v>202</v>
      </c>
      <c r="D239" s="157" t="s">
        <v>109</v>
      </c>
      <c r="E239" s="155" t="s">
        <v>108</v>
      </c>
      <c r="F239" s="157" t="s">
        <v>737</v>
      </c>
      <c r="G239" s="152" t="s">
        <v>738</v>
      </c>
      <c r="H239" s="153">
        <v>200694065</v>
      </c>
      <c r="I239" s="157" t="s">
        <v>184</v>
      </c>
      <c r="J239" s="157">
        <v>1</v>
      </c>
      <c r="K239" s="157">
        <v>1850993000</v>
      </c>
      <c r="L239" s="157">
        <f t="shared" si="18"/>
        <v>1850993</v>
      </c>
    </row>
    <row r="240" spans="1:12" ht="56.25" x14ac:dyDescent="0.25">
      <c r="A240" s="157">
        <v>82</v>
      </c>
      <c r="B240" s="157" t="s">
        <v>21</v>
      </c>
      <c r="C240" s="151" t="s">
        <v>202</v>
      </c>
      <c r="D240" s="157" t="s">
        <v>109</v>
      </c>
      <c r="E240" s="155" t="s">
        <v>108</v>
      </c>
      <c r="F240" s="157" t="s">
        <v>739</v>
      </c>
      <c r="G240" s="152" t="s">
        <v>740</v>
      </c>
      <c r="H240" s="153">
        <v>305679227</v>
      </c>
      <c r="I240" s="157" t="s">
        <v>184</v>
      </c>
      <c r="J240" s="157">
        <v>1</v>
      </c>
      <c r="K240" s="157">
        <v>2431099000</v>
      </c>
      <c r="L240" s="157">
        <f t="shared" si="18"/>
        <v>2431099</v>
      </c>
    </row>
    <row r="241" spans="1:12" ht="56.25" x14ac:dyDescent="0.25">
      <c r="A241" s="157">
        <v>83</v>
      </c>
      <c r="B241" s="157" t="s">
        <v>21</v>
      </c>
      <c r="C241" s="151" t="s">
        <v>202</v>
      </c>
      <c r="D241" s="157" t="s">
        <v>109</v>
      </c>
      <c r="E241" s="155" t="s">
        <v>108</v>
      </c>
      <c r="F241" s="157" t="s">
        <v>741</v>
      </c>
      <c r="G241" s="152" t="s">
        <v>742</v>
      </c>
      <c r="H241" s="153">
        <v>201180665</v>
      </c>
      <c r="I241" s="157" t="s">
        <v>184</v>
      </c>
      <c r="J241" s="157">
        <v>1</v>
      </c>
      <c r="K241" s="157">
        <v>1377363000</v>
      </c>
      <c r="L241" s="157">
        <f t="shared" si="18"/>
        <v>1377363</v>
      </c>
    </row>
    <row r="242" spans="1:12" ht="56.25" x14ac:dyDescent="0.25">
      <c r="A242" s="157">
        <v>84</v>
      </c>
      <c r="B242" s="157" t="s">
        <v>21</v>
      </c>
      <c r="C242" s="151" t="s">
        <v>202</v>
      </c>
      <c r="D242" s="157" t="s">
        <v>109</v>
      </c>
      <c r="E242" s="155" t="s">
        <v>108</v>
      </c>
      <c r="F242" s="157" t="s">
        <v>743</v>
      </c>
      <c r="G242" s="152" t="s">
        <v>744</v>
      </c>
      <c r="H242" s="153">
        <v>200145494</v>
      </c>
      <c r="I242" s="157" t="s">
        <v>184</v>
      </c>
      <c r="J242" s="157">
        <v>1</v>
      </c>
      <c r="K242" s="157">
        <v>1170686000</v>
      </c>
      <c r="L242" s="157">
        <f t="shared" si="18"/>
        <v>1170686</v>
      </c>
    </row>
    <row r="243" spans="1:12" ht="56.25" x14ac:dyDescent="0.25">
      <c r="A243" s="157">
        <v>85</v>
      </c>
      <c r="B243" s="157" t="s">
        <v>21</v>
      </c>
      <c r="C243" s="151" t="s">
        <v>202</v>
      </c>
      <c r="D243" s="157" t="s">
        <v>109</v>
      </c>
      <c r="E243" s="155" t="s">
        <v>108</v>
      </c>
      <c r="F243" s="157" t="s">
        <v>745</v>
      </c>
      <c r="G243" s="152" t="s">
        <v>746</v>
      </c>
      <c r="H243" s="153">
        <v>200127570</v>
      </c>
      <c r="I243" s="157" t="s">
        <v>184</v>
      </c>
      <c r="J243" s="157">
        <v>1</v>
      </c>
      <c r="K243" s="157">
        <v>1177145000</v>
      </c>
      <c r="L243" s="157">
        <f t="shared" si="18"/>
        <v>1177145</v>
      </c>
    </row>
    <row r="244" spans="1:12" ht="56.25" x14ac:dyDescent="0.25">
      <c r="A244" s="157">
        <v>86</v>
      </c>
      <c r="B244" s="157" t="s">
        <v>21</v>
      </c>
      <c r="C244" s="151" t="s">
        <v>202</v>
      </c>
      <c r="D244" s="157" t="s">
        <v>109</v>
      </c>
      <c r="E244" s="155" t="s">
        <v>108</v>
      </c>
      <c r="F244" s="155" t="s">
        <v>747</v>
      </c>
      <c r="G244" s="152" t="s">
        <v>748</v>
      </c>
      <c r="H244" s="153">
        <v>205693166</v>
      </c>
      <c r="I244" s="157" t="s">
        <v>184</v>
      </c>
      <c r="J244" s="157">
        <v>1</v>
      </c>
      <c r="K244" s="157">
        <v>1938518000</v>
      </c>
      <c r="L244" s="157">
        <f t="shared" si="18"/>
        <v>1938518</v>
      </c>
    </row>
    <row r="245" spans="1:12" ht="56.25" x14ac:dyDescent="0.25">
      <c r="A245" s="157">
        <v>87</v>
      </c>
      <c r="B245" s="157" t="s">
        <v>21</v>
      </c>
      <c r="C245" s="151" t="s">
        <v>530</v>
      </c>
      <c r="D245" s="157" t="s">
        <v>109</v>
      </c>
      <c r="E245" s="155" t="s">
        <v>177</v>
      </c>
      <c r="F245" s="157" t="s">
        <v>749</v>
      </c>
      <c r="G245" s="152" t="s">
        <v>532</v>
      </c>
      <c r="H245" s="153">
        <v>305550214</v>
      </c>
      <c r="I245" s="157" t="s">
        <v>184</v>
      </c>
      <c r="J245" s="157">
        <v>1</v>
      </c>
      <c r="K245" s="157">
        <v>1525437.24</v>
      </c>
      <c r="L245" s="157">
        <f t="shared" si="18"/>
        <v>1525.43724</v>
      </c>
    </row>
    <row r="246" spans="1:12" ht="56.25" x14ac:dyDescent="0.25">
      <c r="A246" s="157">
        <v>88</v>
      </c>
      <c r="B246" s="157" t="s">
        <v>21</v>
      </c>
      <c r="C246" s="151" t="s">
        <v>202</v>
      </c>
      <c r="D246" s="157" t="s">
        <v>109</v>
      </c>
      <c r="E246" s="155" t="s">
        <v>108</v>
      </c>
      <c r="F246" s="157" t="s">
        <v>750</v>
      </c>
      <c r="G246" s="152" t="s">
        <v>751</v>
      </c>
      <c r="H246" s="153">
        <v>200438857</v>
      </c>
      <c r="I246" s="157" t="s">
        <v>184</v>
      </c>
      <c r="J246" s="157">
        <v>1</v>
      </c>
      <c r="K246" s="157">
        <v>748240000</v>
      </c>
      <c r="L246" s="157">
        <f t="shared" si="18"/>
        <v>748240</v>
      </c>
    </row>
    <row r="247" spans="1:12" ht="56.25" x14ac:dyDescent="0.25">
      <c r="A247" s="157">
        <v>89</v>
      </c>
      <c r="B247" s="157" t="s">
        <v>21</v>
      </c>
      <c r="C247" s="151" t="s">
        <v>202</v>
      </c>
      <c r="D247" s="157" t="s">
        <v>109</v>
      </c>
      <c r="E247" s="155" t="s">
        <v>108</v>
      </c>
      <c r="F247" s="157" t="s">
        <v>753</v>
      </c>
      <c r="G247" s="152" t="s">
        <v>752</v>
      </c>
      <c r="H247" s="153">
        <v>200608534</v>
      </c>
      <c r="I247" s="157" t="s">
        <v>184</v>
      </c>
      <c r="J247" s="157">
        <v>1</v>
      </c>
      <c r="K247" s="157">
        <v>818705000</v>
      </c>
      <c r="L247" s="157">
        <f t="shared" si="18"/>
        <v>818705</v>
      </c>
    </row>
    <row r="248" spans="1:12" ht="56.25" x14ac:dyDescent="0.25">
      <c r="A248" s="157">
        <v>90</v>
      </c>
      <c r="B248" s="157" t="s">
        <v>21</v>
      </c>
      <c r="C248" s="151" t="s">
        <v>202</v>
      </c>
      <c r="D248" s="157" t="s">
        <v>109</v>
      </c>
      <c r="E248" s="155" t="s">
        <v>108</v>
      </c>
      <c r="F248" s="157" t="s">
        <v>754</v>
      </c>
      <c r="G248" s="152" t="s">
        <v>748</v>
      </c>
      <c r="H248" s="153">
        <v>205693166</v>
      </c>
      <c r="I248" s="157" t="s">
        <v>184</v>
      </c>
      <c r="J248" s="157">
        <v>1</v>
      </c>
      <c r="K248" s="157">
        <v>1580278000</v>
      </c>
      <c r="L248" s="157">
        <f t="shared" si="18"/>
        <v>1580278</v>
      </c>
    </row>
    <row r="249" spans="1:12" ht="56.25" x14ac:dyDescent="0.25">
      <c r="A249" s="157">
        <v>91</v>
      </c>
      <c r="B249" s="157" t="s">
        <v>21</v>
      </c>
      <c r="C249" s="151" t="s">
        <v>202</v>
      </c>
      <c r="D249" s="157" t="s">
        <v>109</v>
      </c>
      <c r="E249" s="155" t="s">
        <v>108</v>
      </c>
      <c r="F249" s="157" t="s">
        <v>755</v>
      </c>
      <c r="G249" s="152" t="s">
        <v>756</v>
      </c>
      <c r="H249" s="153">
        <v>200388105</v>
      </c>
      <c r="I249" s="157" t="s">
        <v>184</v>
      </c>
      <c r="J249" s="157">
        <v>1</v>
      </c>
      <c r="K249" s="157">
        <v>55660000</v>
      </c>
      <c r="L249" s="157">
        <f t="shared" si="18"/>
        <v>55660</v>
      </c>
    </row>
    <row r="250" spans="1:12" ht="56.25" x14ac:dyDescent="0.25">
      <c r="A250" s="157">
        <v>92</v>
      </c>
      <c r="B250" s="157" t="s">
        <v>21</v>
      </c>
      <c r="C250" s="151" t="s">
        <v>202</v>
      </c>
      <c r="D250" s="157" t="s">
        <v>109</v>
      </c>
      <c r="E250" s="155" t="s">
        <v>108</v>
      </c>
      <c r="F250" s="157" t="s">
        <v>758</v>
      </c>
      <c r="G250" s="152" t="s">
        <v>757</v>
      </c>
      <c r="H250" s="153">
        <v>201365814</v>
      </c>
      <c r="I250" s="157" t="s">
        <v>184</v>
      </c>
      <c r="J250" s="157">
        <v>1</v>
      </c>
      <c r="K250" s="157">
        <v>188034000</v>
      </c>
      <c r="L250" s="157">
        <f t="shared" si="18"/>
        <v>188034</v>
      </c>
    </row>
    <row r="251" spans="1:12" ht="56.25" x14ac:dyDescent="0.25">
      <c r="A251" s="157">
        <v>93</v>
      </c>
      <c r="B251" s="157" t="s">
        <v>21</v>
      </c>
      <c r="C251" s="151" t="s">
        <v>202</v>
      </c>
      <c r="D251" s="157" t="s">
        <v>109</v>
      </c>
      <c r="E251" s="155" t="s">
        <v>108</v>
      </c>
      <c r="F251" s="157" t="s">
        <v>760</v>
      </c>
      <c r="G251" s="152" t="s">
        <v>759</v>
      </c>
      <c r="H251" s="153">
        <v>200011004</v>
      </c>
      <c r="I251" s="157" t="s">
        <v>184</v>
      </c>
      <c r="J251" s="157">
        <v>1</v>
      </c>
      <c r="K251" s="157">
        <v>520835000</v>
      </c>
      <c r="L251" s="157">
        <f t="shared" si="18"/>
        <v>520835</v>
      </c>
    </row>
    <row r="252" spans="1:12" ht="56.25" x14ac:dyDescent="0.25">
      <c r="A252" s="157">
        <v>94</v>
      </c>
      <c r="B252" s="157" t="s">
        <v>21</v>
      </c>
      <c r="C252" s="151" t="s">
        <v>202</v>
      </c>
      <c r="D252" s="157" t="s">
        <v>109</v>
      </c>
      <c r="E252" s="155" t="s">
        <v>108</v>
      </c>
      <c r="F252" s="157" t="s">
        <v>761</v>
      </c>
      <c r="G252" s="152" t="s">
        <v>762</v>
      </c>
      <c r="H252" s="153">
        <v>200019174</v>
      </c>
      <c r="I252" s="157" t="s">
        <v>184</v>
      </c>
      <c r="J252" s="157">
        <v>1</v>
      </c>
      <c r="K252" s="157">
        <v>118461000</v>
      </c>
      <c r="L252" s="157">
        <f t="shared" si="18"/>
        <v>118461</v>
      </c>
    </row>
    <row r="253" spans="1:12" ht="56.25" x14ac:dyDescent="0.25">
      <c r="A253" s="157">
        <v>95</v>
      </c>
      <c r="B253" s="157" t="s">
        <v>21</v>
      </c>
      <c r="C253" s="151" t="s">
        <v>202</v>
      </c>
      <c r="D253" s="157" t="s">
        <v>109</v>
      </c>
      <c r="E253" s="155" t="s">
        <v>108</v>
      </c>
      <c r="F253" s="157" t="s">
        <v>764</v>
      </c>
      <c r="G253" s="152" t="s">
        <v>763</v>
      </c>
      <c r="H253" s="153">
        <v>202611055</v>
      </c>
      <c r="I253" s="157" t="s">
        <v>184</v>
      </c>
      <c r="J253" s="157">
        <v>1</v>
      </c>
      <c r="K253" s="157">
        <v>230698000</v>
      </c>
      <c r="L253" s="157">
        <f t="shared" si="18"/>
        <v>230698</v>
      </c>
    </row>
    <row r="254" spans="1:12" ht="56.25" x14ac:dyDescent="0.25">
      <c r="A254" s="157">
        <v>96</v>
      </c>
      <c r="B254" s="157" t="s">
        <v>21</v>
      </c>
      <c r="C254" s="151" t="s">
        <v>202</v>
      </c>
      <c r="D254" s="157" t="s">
        <v>109</v>
      </c>
      <c r="E254" s="155" t="s">
        <v>108</v>
      </c>
      <c r="F254" s="157" t="s">
        <v>765</v>
      </c>
      <c r="G254" s="152" t="s">
        <v>766</v>
      </c>
      <c r="H254" s="153">
        <v>200087400</v>
      </c>
      <c r="I254" s="157" t="s">
        <v>184</v>
      </c>
      <c r="J254" s="157">
        <v>1</v>
      </c>
      <c r="K254" s="157">
        <v>559485000</v>
      </c>
      <c r="L254" s="157">
        <f t="shared" si="18"/>
        <v>559485</v>
      </c>
    </row>
    <row r="255" spans="1:12" ht="56.25" x14ac:dyDescent="0.25">
      <c r="A255" s="157">
        <v>97</v>
      </c>
      <c r="B255" s="157" t="s">
        <v>21</v>
      </c>
      <c r="C255" s="151" t="s">
        <v>202</v>
      </c>
      <c r="D255" s="157" t="s">
        <v>109</v>
      </c>
      <c r="E255" s="155" t="s">
        <v>108</v>
      </c>
      <c r="F255" s="157" t="s">
        <v>768</v>
      </c>
      <c r="G255" s="152" t="s">
        <v>767</v>
      </c>
      <c r="H255" s="153">
        <v>202611055</v>
      </c>
      <c r="I255" s="157" t="s">
        <v>184</v>
      </c>
      <c r="J255" s="157">
        <v>1</v>
      </c>
      <c r="K255" s="157">
        <v>480246000</v>
      </c>
      <c r="L255" s="157">
        <f t="shared" si="18"/>
        <v>480246</v>
      </c>
    </row>
    <row r="256" spans="1:12" ht="56.25" x14ac:dyDescent="0.25">
      <c r="A256" s="157">
        <v>98</v>
      </c>
      <c r="B256" s="157" t="s">
        <v>21</v>
      </c>
      <c r="C256" s="151" t="s">
        <v>527</v>
      </c>
      <c r="D256" s="157" t="s">
        <v>109</v>
      </c>
      <c r="E256" s="155" t="s">
        <v>177</v>
      </c>
      <c r="F256" s="157" t="s">
        <v>769</v>
      </c>
      <c r="G256" s="152" t="s">
        <v>200</v>
      </c>
      <c r="H256" s="153">
        <v>200993294</v>
      </c>
      <c r="I256" s="157" t="s">
        <v>184</v>
      </c>
      <c r="J256" s="157">
        <v>1</v>
      </c>
      <c r="K256" s="157">
        <v>64858750</v>
      </c>
      <c r="L256" s="157">
        <f t="shared" si="18"/>
        <v>64858.75</v>
      </c>
    </row>
    <row r="257" spans="1:12" ht="56.25" x14ac:dyDescent="0.25">
      <c r="A257" s="157">
        <v>99</v>
      </c>
      <c r="B257" s="157" t="s">
        <v>21</v>
      </c>
      <c r="C257" s="151" t="s">
        <v>530</v>
      </c>
      <c r="D257" s="157" t="s">
        <v>109</v>
      </c>
      <c r="E257" s="155" t="s">
        <v>177</v>
      </c>
      <c r="F257" s="157" t="s">
        <v>770</v>
      </c>
      <c r="G257" s="152" t="s">
        <v>532</v>
      </c>
      <c r="H257" s="153">
        <v>305550214</v>
      </c>
      <c r="I257" s="157" t="s">
        <v>184</v>
      </c>
      <c r="J257" s="157">
        <v>1</v>
      </c>
      <c r="K257" s="157">
        <v>1260787.83</v>
      </c>
      <c r="L257" s="157">
        <f t="shared" si="18"/>
        <v>1260.78783</v>
      </c>
    </row>
    <row r="258" spans="1:12" ht="56.25" x14ac:dyDescent="0.25">
      <c r="A258" s="157">
        <v>100</v>
      </c>
      <c r="B258" s="157" t="s">
        <v>21</v>
      </c>
      <c r="C258" s="151" t="s">
        <v>530</v>
      </c>
      <c r="D258" s="157" t="s">
        <v>109</v>
      </c>
      <c r="E258" s="155" t="s">
        <v>177</v>
      </c>
      <c r="F258" s="157" t="s">
        <v>771</v>
      </c>
      <c r="G258" s="152" t="s">
        <v>532</v>
      </c>
      <c r="H258" s="153">
        <v>305550214</v>
      </c>
      <c r="I258" s="157" t="s">
        <v>184</v>
      </c>
      <c r="J258" s="157">
        <v>1</v>
      </c>
      <c r="K258" s="157">
        <v>1142400</v>
      </c>
      <c r="L258" s="157">
        <f t="shared" si="18"/>
        <v>1142.4000000000001</v>
      </c>
    </row>
    <row r="259" spans="1:12" ht="56.25" x14ac:dyDescent="0.25">
      <c r="A259" s="157">
        <v>101</v>
      </c>
      <c r="B259" s="157" t="s">
        <v>21</v>
      </c>
      <c r="C259" s="151" t="s">
        <v>530</v>
      </c>
      <c r="D259" s="157" t="s">
        <v>109</v>
      </c>
      <c r="E259" s="155" t="s">
        <v>177</v>
      </c>
      <c r="F259" s="157" t="s">
        <v>772</v>
      </c>
      <c r="G259" s="152" t="s">
        <v>532</v>
      </c>
      <c r="H259" s="153">
        <v>305550214</v>
      </c>
      <c r="I259" s="157" t="s">
        <v>184</v>
      </c>
      <c r="J259" s="157">
        <v>1</v>
      </c>
      <c r="K259" s="157">
        <v>1587067.84</v>
      </c>
      <c r="L259" s="157">
        <f t="shared" si="18"/>
        <v>1587.0678400000002</v>
      </c>
    </row>
    <row r="260" spans="1:12" ht="56.25" x14ac:dyDescent="0.25">
      <c r="A260" s="157">
        <v>102</v>
      </c>
      <c r="B260" s="157" t="s">
        <v>21</v>
      </c>
      <c r="C260" s="151" t="s">
        <v>530</v>
      </c>
      <c r="D260" s="157" t="s">
        <v>109</v>
      </c>
      <c r="E260" s="155" t="s">
        <v>177</v>
      </c>
      <c r="F260" s="157" t="s">
        <v>773</v>
      </c>
      <c r="G260" s="152" t="s">
        <v>532</v>
      </c>
      <c r="H260" s="153">
        <v>305550214</v>
      </c>
      <c r="I260" s="157" t="s">
        <v>184</v>
      </c>
      <c r="J260" s="157">
        <v>1</v>
      </c>
      <c r="K260" s="157">
        <v>1394642.03</v>
      </c>
      <c r="L260" s="157">
        <f t="shared" si="18"/>
        <v>1394.64203</v>
      </c>
    </row>
    <row r="261" spans="1:12" ht="56.25" x14ac:dyDescent="0.25">
      <c r="A261" s="157">
        <v>103</v>
      </c>
      <c r="B261" s="157" t="s">
        <v>21</v>
      </c>
      <c r="C261" s="151" t="s">
        <v>530</v>
      </c>
      <c r="D261" s="157" t="s">
        <v>109</v>
      </c>
      <c r="E261" s="155" t="s">
        <v>177</v>
      </c>
      <c r="F261" s="157" t="s">
        <v>774</v>
      </c>
      <c r="G261" s="152" t="s">
        <v>532</v>
      </c>
      <c r="H261" s="153">
        <v>305550214</v>
      </c>
      <c r="I261" s="157" t="s">
        <v>184</v>
      </c>
      <c r="J261" s="157">
        <v>1</v>
      </c>
      <c r="K261" s="157">
        <v>1545735.85</v>
      </c>
      <c r="L261" s="157">
        <f t="shared" si="18"/>
        <v>1545.73585</v>
      </c>
    </row>
    <row r="262" spans="1:12" ht="56.25" x14ac:dyDescent="0.25">
      <c r="A262" s="157">
        <v>104</v>
      </c>
      <c r="B262" s="157" t="s">
        <v>21</v>
      </c>
      <c r="C262" s="151" t="s">
        <v>530</v>
      </c>
      <c r="D262" s="157" t="s">
        <v>109</v>
      </c>
      <c r="E262" s="155" t="s">
        <v>177</v>
      </c>
      <c r="F262" s="157" t="s">
        <v>775</v>
      </c>
      <c r="G262" s="152" t="s">
        <v>532</v>
      </c>
      <c r="H262" s="153">
        <v>305550214</v>
      </c>
      <c r="I262" s="157" t="s">
        <v>184</v>
      </c>
      <c r="J262" s="157">
        <v>1</v>
      </c>
      <c r="K262" s="157">
        <v>1142400</v>
      </c>
      <c r="L262" s="157">
        <f t="shared" si="18"/>
        <v>1142.4000000000001</v>
      </c>
    </row>
    <row r="263" spans="1:12" ht="56.25" x14ac:dyDescent="0.25">
      <c r="A263" s="157">
        <v>105</v>
      </c>
      <c r="B263" s="157" t="s">
        <v>21</v>
      </c>
      <c r="C263" s="151" t="s">
        <v>530</v>
      </c>
      <c r="D263" s="157" t="s">
        <v>109</v>
      </c>
      <c r="E263" s="155" t="s">
        <v>177</v>
      </c>
      <c r="F263" s="157" t="s">
        <v>776</v>
      </c>
      <c r="G263" s="152" t="s">
        <v>532</v>
      </c>
      <c r="H263" s="153">
        <v>305550214</v>
      </c>
      <c r="I263" s="157" t="s">
        <v>184</v>
      </c>
      <c r="J263" s="157">
        <v>1</v>
      </c>
      <c r="K263" s="157">
        <v>1142400</v>
      </c>
      <c r="L263" s="157">
        <f t="shared" si="18"/>
        <v>1142.4000000000001</v>
      </c>
    </row>
    <row r="264" spans="1:12" ht="56.25" x14ac:dyDescent="0.25">
      <c r="A264" s="157">
        <v>106</v>
      </c>
      <c r="B264" s="157" t="s">
        <v>21</v>
      </c>
      <c r="C264" s="151" t="s">
        <v>530</v>
      </c>
      <c r="D264" s="157" t="s">
        <v>109</v>
      </c>
      <c r="E264" s="155" t="s">
        <v>177</v>
      </c>
      <c r="F264" s="157" t="s">
        <v>777</v>
      </c>
      <c r="G264" s="152" t="s">
        <v>532</v>
      </c>
      <c r="H264" s="153">
        <v>305550214</v>
      </c>
      <c r="I264" s="157" t="s">
        <v>184</v>
      </c>
      <c r="J264" s="157">
        <v>1</v>
      </c>
      <c r="K264" s="157">
        <v>2256521.81</v>
      </c>
      <c r="L264" s="157">
        <f t="shared" si="18"/>
        <v>2256.5218100000002</v>
      </c>
    </row>
    <row r="265" spans="1:12" ht="56.25" x14ac:dyDescent="0.25">
      <c r="A265" s="157">
        <v>107</v>
      </c>
      <c r="B265" s="157" t="s">
        <v>21</v>
      </c>
      <c r="C265" s="151" t="s">
        <v>530</v>
      </c>
      <c r="D265" s="157" t="s">
        <v>109</v>
      </c>
      <c r="E265" s="155" t="s">
        <v>177</v>
      </c>
      <c r="F265" s="157" t="s">
        <v>778</v>
      </c>
      <c r="G265" s="152" t="s">
        <v>532</v>
      </c>
      <c r="H265" s="153">
        <v>305550214</v>
      </c>
      <c r="I265" s="157" t="s">
        <v>184</v>
      </c>
      <c r="J265" s="157">
        <v>1</v>
      </c>
      <c r="K265" s="157">
        <v>1189344.6200000001</v>
      </c>
      <c r="L265" s="157">
        <f t="shared" si="18"/>
        <v>1189.3446200000001</v>
      </c>
    </row>
    <row r="266" spans="1:12" ht="56.25" x14ac:dyDescent="0.25">
      <c r="A266" s="157">
        <v>108</v>
      </c>
      <c r="B266" s="157" t="s">
        <v>21</v>
      </c>
      <c r="C266" s="151" t="s">
        <v>530</v>
      </c>
      <c r="D266" s="157" t="s">
        <v>109</v>
      </c>
      <c r="E266" s="155" t="s">
        <v>177</v>
      </c>
      <c r="F266" s="157" t="s">
        <v>779</v>
      </c>
      <c r="G266" s="152" t="s">
        <v>532</v>
      </c>
      <c r="H266" s="153">
        <v>305550214</v>
      </c>
      <c r="I266" s="157" t="s">
        <v>184</v>
      </c>
      <c r="J266" s="157">
        <v>1</v>
      </c>
      <c r="K266" s="157">
        <v>1445825.09</v>
      </c>
      <c r="L266" s="157">
        <f t="shared" si="18"/>
        <v>1445.82509</v>
      </c>
    </row>
    <row r="267" spans="1:12" ht="56.25" x14ac:dyDescent="0.25">
      <c r="A267" s="157">
        <v>109</v>
      </c>
      <c r="B267" s="157" t="s">
        <v>21</v>
      </c>
      <c r="C267" s="151" t="s">
        <v>202</v>
      </c>
      <c r="D267" s="157" t="s">
        <v>109</v>
      </c>
      <c r="E267" s="155" t="s">
        <v>584</v>
      </c>
      <c r="F267" s="157" t="s">
        <v>780</v>
      </c>
      <c r="G267" s="152" t="s">
        <v>781</v>
      </c>
      <c r="H267" s="153">
        <v>309683569</v>
      </c>
      <c r="I267" s="157" t="s">
        <v>184</v>
      </c>
      <c r="J267" s="157">
        <v>1</v>
      </c>
      <c r="K267" s="157">
        <v>86433619</v>
      </c>
      <c r="L267" s="157">
        <f t="shared" si="18"/>
        <v>86433.619000000006</v>
      </c>
    </row>
    <row r="268" spans="1:12" ht="56.25" x14ac:dyDescent="0.25">
      <c r="A268" s="157">
        <v>110</v>
      </c>
      <c r="B268" s="157" t="s">
        <v>21</v>
      </c>
      <c r="C268" s="151" t="s">
        <v>202</v>
      </c>
      <c r="D268" s="157" t="s">
        <v>109</v>
      </c>
      <c r="E268" s="155" t="s">
        <v>584</v>
      </c>
      <c r="F268" s="157" t="s">
        <v>782</v>
      </c>
      <c r="G268" s="152" t="s">
        <v>781</v>
      </c>
      <c r="H268" s="153">
        <v>309683569</v>
      </c>
      <c r="I268" s="157" t="s">
        <v>184</v>
      </c>
      <c r="J268" s="157">
        <v>1</v>
      </c>
      <c r="K268" s="157">
        <v>152213755</v>
      </c>
      <c r="L268" s="157">
        <f t="shared" si="18"/>
        <v>152213.755</v>
      </c>
    </row>
    <row r="269" spans="1:12" ht="56.25" x14ac:dyDescent="0.25">
      <c r="A269" s="157">
        <v>111</v>
      </c>
      <c r="B269" s="157" t="s">
        <v>21</v>
      </c>
      <c r="C269" s="151" t="s">
        <v>202</v>
      </c>
      <c r="D269" s="157" t="s">
        <v>109</v>
      </c>
      <c r="E269" s="155" t="s">
        <v>584</v>
      </c>
      <c r="F269" s="157" t="s">
        <v>783</v>
      </c>
      <c r="G269" s="152" t="s">
        <v>781</v>
      </c>
      <c r="H269" s="153">
        <v>309683569</v>
      </c>
      <c r="I269" s="157" t="s">
        <v>184</v>
      </c>
      <c r="J269" s="157">
        <v>1</v>
      </c>
      <c r="K269" s="157">
        <v>145152341</v>
      </c>
      <c r="L269" s="157">
        <f t="shared" si="18"/>
        <v>145152.34099999999</v>
      </c>
    </row>
    <row r="270" spans="1:12" ht="56.25" x14ac:dyDescent="0.25">
      <c r="A270" s="157">
        <v>112</v>
      </c>
      <c r="B270" s="157" t="s">
        <v>21</v>
      </c>
      <c r="C270" s="151" t="s">
        <v>202</v>
      </c>
      <c r="D270" s="157" t="s">
        <v>109</v>
      </c>
      <c r="E270" s="155" t="s">
        <v>584</v>
      </c>
      <c r="F270" s="157" t="s">
        <v>784</v>
      </c>
      <c r="G270" s="152" t="s">
        <v>781</v>
      </c>
      <c r="H270" s="153">
        <v>309683569</v>
      </c>
      <c r="I270" s="157" t="s">
        <v>184</v>
      </c>
      <c r="J270" s="157">
        <v>1</v>
      </c>
      <c r="K270" s="157">
        <v>114105514</v>
      </c>
      <c r="L270" s="157">
        <f t="shared" si="18"/>
        <v>114105.514</v>
      </c>
    </row>
    <row r="271" spans="1:12" ht="56.25" x14ac:dyDescent="0.25">
      <c r="A271" s="157">
        <v>113</v>
      </c>
      <c r="B271" s="157" t="s">
        <v>21</v>
      </c>
      <c r="C271" s="151" t="s">
        <v>202</v>
      </c>
      <c r="D271" s="157" t="s">
        <v>109</v>
      </c>
      <c r="E271" s="155" t="s">
        <v>584</v>
      </c>
      <c r="F271" s="157" t="s">
        <v>785</v>
      </c>
      <c r="G271" s="152" t="s">
        <v>781</v>
      </c>
      <c r="H271" s="153">
        <v>309683569</v>
      </c>
      <c r="I271" s="157" t="s">
        <v>184</v>
      </c>
      <c r="J271" s="157">
        <v>1</v>
      </c>
      <c r="K271" s="157">
        <v>145038839</v>
      </c>
      <c r="L271" s="157">
        <f t="shared" si="18"/>
        <v>145038.83900000001</v>
      </c>
    </row>
    <row r="272" spans="1:12" ht="56.25" x14ac:dyDescent="0.25">
      <c r="A272" s="157">
        <v>114</v>
      </c>
      <c r="B272" s="157" t="s">
        <v>21</v>
      </c>
      <c r="C272" s="151" t="s">
        <v>202</v>
      </c>
      <c r="D272" s="157" t="s">
        <v>109</v>
      </c>
      <c r="E272" s="155" t="s">
        <v>584</v>
      </c>
      <c r="F272" s="157" t="s">
        <v>786</v>
      </c>
      <c r="G272" s="152" t="s">
        <v>781</v>
      </c>
      <c r="H272" s="153">
        <v>309683569</v>
      </c>
      <c r="I272" s="157" t="s">
        <v>184</v>
      </c>
      <c r="J272" s="157">
        <v>1</v>
      </c>
      <c r="K272" s="157">
        <v>99755753</v>
      </c>
      <c r="L272" s="157">
        <f t="shared" si="18"/>
        <v>99755.752999999997</v>
      </c>
    </row>
    <row r="273" spans="1:12" ht="56.25" x14ac:dyDescent="0.25">
      <c r="A273" s="157">
        <v>115</v>
      </c>
      <c r="B273" s="157" t="s">
        <v>21</v>
      </c>
      <c r="C273" s="151" t="s">
        <v>202</v>
      </c>
      <c r="D273" s="157" t="s">
        <v>109</v>
      </c>
      <c r="E273" s="155" t="s">
        <v>584</v>
      </c>
      <c r="F273" s="157" t="s">
        <v>787</v>
      </c>
      <c r="G273" s="152" t="s">
        <v>781</v>
      </c>
      <c r="H273" s="153">
        <v>309683569</v>
      </c>
      <c r="I273" s="157" t="s">
        <v>184</v>
      </c>
      <c r="J273" s="157">
        <v>1</v>
      </c>
      <c r="K273" s="157">
        <v>145003702</v>
      </c>
      <c r="L273" s="157">
        <f t="shared" si="18"/>
        <v>145003.70199999999</v>
      </c>
    </row>
    <row r="274" spans="1:12" ht="56.25" x14ac:dyDescent="0.25">
      <c r="A274" s="157">
        <v>116</v>
      </c>
      <c r="B274" s="157" t="s">
        <v>21</v>
      </c>
      <c r="C274" s="151" t="s">
        <v>202</v>
      </c>
      <c r="D274" s="157" t="s">
        <v>109</v>
      </c>
      <c r="E274" s="155" t="s">
        <v>584</v>
      </c>
      <c r="F274" s="157" t="s">
        <v>788</v>
      </c>
      <c r="G274" s="152" t="s">
        <v>781</v>
      </c>
      <c r="H274" s="153">
        <v>309683569</v>
      </c>
      <c r="I274" s="157" t="s">
        <v>184</v>
      </c>
      <c r="J274" s="157">
        <v>1</v>
      </c>
      <c r="K274" s="157">
        <v>145075605</v>
      </c>
      <c r="L274" s="157">
        <f t="shared" si="18"/>
        <v>145075.60500000001</v>
      </c>
    </row>
    <row r="275" spans="1:12" x14ac:dyDescent="0.25">
      <c r="A275" s="164"/>
      <c r="B275" s="164"/>
      <c r="C275" s="165"/>
      <c r="D275" s="164"/>
      <c r="E275" s="166"/>
      <c r="F275" s="164"/>
      <c r="G275" s="167"/>
      <c r="H275" s="168"/>
      <c r="I275" s="164"/>
      <c r="J275" s="164"/>
      <c r="K275" s="164"/>
      <c r="L275" s="164"/>
    </row>
    <row r="276" spans="1:12" ht="48.75" customHeight="1" x14ac:dyDescent="0.25">
      <c r="B276" s="239" t="s">
        <v>86</v>
      </c>
      <c r="C276" s="239"/>
      <c r="D276" s="239"/>
      <c r="E276" s="239"/>
      <c r="F276" s="239"/>
      <c r="G276" s="239"/>
      <c r="H276" s="239"/>
      <c r="I276" s="239"/>
      <c r="J276" s="239"/>
      <c r="K276" s="239"/>
      <c r="L276" s="239"/>
    </row>
    <row r="279" spans="1:12" x14ac:dyDescent="0.25">
      <c r="G279" s="148"/>
      <c r="H279" s="148"/>
      <c r="I279" s="148"/>
    </row>
    <row r="280" spans="1:12" x14ac:dyDescent="0.25">
      <c r="G280" s="148"/>
      <c r="H280" s="148"/>
      <c r="I280" s="148"/>
    </row>
  </sheetData>
  <mergeCells count="53">
    <mergeCell ref="B276:L276"/>
    <mergeCell ref="E5:E6"/>
    <mergeCell ref="F5:F6"/>
    <mergeCell ref="L5:L6"/>
    <mergeCell ref="I5:I6"/>
    <mergeCell ref="J5:J6"/>
    <mergeCell ref="A158:L158"/>
    <mergeCell ref="I26:I27"/>
    <mergeCell ref="G26:G27"/>
    <mergeCell ref="A26:A27"/>
    <mergeCell ref="H26:H27"/>
    <mergeCell ref="F26:F27"/>
    <mergeCell ref="B26:B27"/>
    <mergeCell ref="D26:D27"/>
    <mergeCell ref="B24:B25"/>
    <mergeCell ref="A24:A25"/>
    <mergeCell ref="I1:L1"/>
    <mergeCell ref="A5:A6"/>
    <mergeCell ref="B5:B6"/>
    <mergeCell ref="C5:C6"/>
    <mergeCell ref="D5:D6"/>
    <mergeCell ref="K2:L2"/>
    <mergeCell ref="A3:L3"/>
    <mergeCell ref="K5:K6"/>
    <mergeCell ref="G5:H5"/>
    <mergeCell ref="G143:G144"/>
    <mergeCell ref="H143:H144"/>
    <mergeCell ref="A143:A144"/>
    <mergeCell ref="A81:A82"/>
    <mergeCell ref="B143:B144"/>
    <mergeCell ref="D143:D144"/>
    <mergeCell ref="E143:E144"/>
    <mergeCell ref="F143:F144"/>
    <mergeCell ref="H81:H82"/>
    <mergeCell ref="B81:B82"/>
    <mergeCell ref="D81:D82"/>
    <mergeCell ref="E81:E82"/>
    <mergeCell ref="F81:F82"/>
    <mergeCell ref="G81:G82"/>
    <mergeCell ref="B102:B104"/>
    <mergeCell ref="A102:A104"/>
    <mergeCell ref="C102:C104"/>
    <mergeCell ref="E102:E104"/>
    <mergeCell ref="G102:G104"/>
    <mergeCell ref="H102:H104"/>
    <mergeCell ref="F102:F104"/>
    <mergeCell ref="C26:C27"/>
    <mergeCell ref="H24:H25"/>
    <mergeCell ref="F24:F25"/>
    <mergeCell ref="E24:E25"/>
    <mergeCell ref="D24:D25"/>
    <mergeCell ref="E26:E27"/>
    <mergeCell ref="G24:G25"/>
  </mergeCells>
  <printOptions horizontalCentered="1"/>
  <pageMargins left="0.19685039370078741" right="0.19685039370078741" top="0.19685039370078741" bottom="0.19685039370078741" header="0" footer="0"/>
  <pageSetup paperSize="9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12"/>
  <sheetViews>
    <sheetView zoomScale="70" zoomScaleNormal="70" zoomScaleSheetLayoutView="85" workbookViewId="0">
      <selection activeCell="B8" sqref="B8"/>
    </sheetView>
  </sheetViews>
  <sheetFormatPr defaultColWidth="9.140625" defaultRowHeight="18.75" x14ac:dyDescent="0.25"/>
  <cols>
    <col min="1" max="1" width="8.140625" style="31" customWidth="1"/>
    <col min="2" max="2" width="14.28515625" style="33" customWidth="1"/>
    <col min="3" max="3" width="50.28515625" style="31" customWidth="1"/>
    <col min="4" max="4" width="24.85546875" style="33" customWidth="1"/>
    <col min="5" max="5" width="22.140625" style="33" customWidth="1"/>
    <col min="6" max="7" width="18.5703125" style="33" customWidth="1"/>
    <col min="8" max="8" width="21.7109375" style="33" customWidth="1"/>
    <col min="9" max="9" width="16.7109375" style="31" customWidth="1"/>
    <col min="10" max="12" width="15.7109375" style="31" customWidth="1"/>
    <col min="13" max="16" width="18.7109375" style="31" customWidth="1"/>
    <col min="17" max="22" width="15.7109375" style="31" customWidth="1"/>
    <col min="23" max="16384" width="9.140625" style="31"/>
  </cols>
  <sheetData>
    <row r="1" spans="1:13" ht="93.75" customHeight="1" x14ac:dyDescent="0.25">
      <c r="F1" s="177" t="s">
        <v>92</v>
      </c>
      <c r="G1" s="177"/>
      <c r="H1" s="177"/>
    </row>
    <row r="2" spans="1:13" x14ac:dyDescent="0.25">
      <c r="H2" s="58"/>
    </row>
    <row r="3" spans="1:13" ht="81.75" customHeight="1" x14ac:dyDescent="0.25">
      <c r="A3" s="185" t="s">
        <v>615</v>
      </c>
      <c r="B3" s="185"/>
      <c r="C3" s="185"/>
      <c r="D3" s="185"/>
      <c r="E3" s="185"/>
      <c r="F3" s="185"/>
      <c r="G3" s="185"/>
      <c r="H3" s="185"/>
      <c r="I3" s="32"/>
      <c r="J3" s="32"/>
      <c r="K3" s="32"/>
      <c r="L3" s="32"/>
    </row>
    <row r="4" spans="1:13" x14ac:dyDescent="0.25">
      <c r="H4" s="34"/>
    </row>
    <row r="5" spans="1:13" ht="45" customHeight="1" x14ac:dyDescent="0.25">
      <c r="A5" s="242" t="s">
        <v>14</v>
      </c>
      <c r="B5" s="242" t="s">
        <v>15</v>
      </c>
      <c r="C5" s="242" t="s">
        <v>60</v>
      </c>
      <c r="D5" s="242" t="s">
        <v>38</v>
      </c>
      <c r="E5" s="242" t="s">
        <v>11</v>
      </c>
      <c r="F5" s="184" t="s">
        <v>61</v>
      </c>
      <c r="G5" s="184"/>
      <c r="H5" s="242" t="s">
        <v>75</v>
      </c>
      <c r="M5" s="35"/>
    </row>
    <row r="6" spans="1:13" ht="126.75" customHeight="1" x14ac:dyDescent="0.25">
      <c r="A6" s="243"/>
      <c r="B6" s="243"/>
      <c r="C6" s="243"/>
      <c r="D6" s="243"/>
      <c r="E6" s="243"/>
      <c r="F6" s="66" t="s">
        <v>67</v>
      </c>
      <c r="G6" s="66" t="s">
        <v>70</v>
      </c>
      <c r="H6" s="243"/>
    </row>
    <row r="7" spans="1:13" ht="37.5" customHeight="1" x14ac:dyDescent="0.25">
      <c r="A7" s="36">
        <v>1</v>
      </c>
      <c r="B7" s="244" t="s">
        <v>618</v>
      </c>
      <c r="C7" s="245"/>
      <c r="D7" s="245"/>
      <c r="E7" s="245"/>
      <c r="F7" s="245"/>
      <c r="G7" s="245"/>
      <c r="H7" s="246"/>
    </row>
    <row r="8" spans="1:13" ht="37.5" customHeight="1" x14ac:dyDescent="0.25">
      <c r="A8" s="36">
        <f t="shared" ref="A8:A10" si="0">+A7+1</f>
        <v>2</v>
      </c>
      <c r="B8" s="36"/>
      <c r="C8" s="12"/>
      <c r="D8" s="36"/>
      <c r="E8" s="36"/>
      <c r="F8" s="36"/>
      <c r="G8" s="36"/>
      <c r="H8" s="36"/>
    </row>
    <row r="9" spans="1:13" ht="37.5" customHeight="1" x14ac:dyDescent="0.25">
      <c r="A9" s="36">
        <f t="shared" si="0"/>
        <v>3</v>
      </c>
      <c r="B9" s="36"/>
      <c r="C9" s="12"/>
      <c r="D9" s="36"/>
      <c r="E9" s="36"/>
      <c r="F9" s="36"/>
      <c r="G9" s="36"/>
      <c r="H9" s="36"/>
    </row>
    <row r="10" spans="1:13" ht="37.5" customHeight="1" x14ac:dyDescent="0.25">
      <c r="A10" s="36">
        <f t="shared" si="0"/>
        <v>4</v>
      </c>
      <c r="B10" s="36"/>
      <c r="C10" s="12"/>
      <c r="D10" s="36"/>
      <c r="E10" s="36"/>
      <c r="F10" s="36"/>
      <c r="G10" s="36"/>
      <c r="H10" s="36"/>
    </row>
    <row r="12" spans="1:13" ht="70.5" customHeight="1" x14ac:dyDescent="0.25">
      <c r="B12" s="178" t="s">
        <v>86</v>
      </c>
      <c r="C12" s="178"/>
      <c r="D12" s="178"/>
      <c r="E12" s="178"/>
      <c r="F12" s="178"/>
      <c r="G12" s="178"/>
      <c r="H12" s="178"/>
    </row>
  </sheetData>
  <mergeCells count="11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P14"/>
  <sheetViews>
    <sheetView zoomScaleNormal="100" workbookViewId="0">
      <selection activeCell="E26" sqref="E26"/>
    </sheetView>
  </sheetViews>
  <sheetFormatPr defaultColWidth="9.140625" defaultRowHeight="15" x14ac:dyDescent="0.25"/>
  <cols>
    <col min="1" max="1" width="9.140625" style="75"/>
    <col min="2" max="2" width="27.7109375" style="85" customWidth="1"/>
    <col min="3" max="3" width="15.140625" style="84" customWidth="1"/>
    <col min="4" max="4" width="20.28515625" style="47" customWidth="1"/>
    <col min="5" max="5" width="26.42578125" style="47" customWidth="1"/>
    <col min="6" max="7" width="19.140625" style="47" customWidth="1"/>
    <col min="8" max="8" width="18.140625" style="47" customWidth="1"/>
    <col min="9" max="16384" width="9.140625" style="47"/>
  </cols>
  <sheetData>
    <row r="1" spans="1:16" ht="60.75" customHeight="1" x14ac:dyDescent="0.25">
      <c r="F1" s="250" t="s">
        <v>121</v>
      </c>
      <c r="G1" s="171"/>
      <c r="H1" s="171"/>
    </row>
    <row r="2" spans="1:16" x14ac:dyDescent="0.25">
      <c r="F2" s="171"/>
      <c r="G2" s="171"/>
      <c r="H2" s="171"/>
    </row>
    <row r="3" spans="1:16" ht="46.5" customHeight="1" x14ac:dyDescent="0.25">
      <c r="A3" s="251" t="s">
        <v>120</v>
      </c>
      <c r="B3" s="251"/>
      <c r="C3" s="251"/>
      <c r="D3" s="251"/>
      <c r="E3" s="251"/>
      <c r="F3" s="251"/>
      <c r="G3" s="251"/>
      <c r="H3" s="251"/>
    </row>
    <row r="4" spans="1:16" x14ac:dyDescent="0.25">
      <c r="H4" s="95"/>
    </row>
    <row r="5" spans="1:16" s="76" customFormat="1" ht="43.5" customHeight="1" x14ac:dyDescent="0.25">
      <c r="A5" s="247" t="s">
        <v>14</v>
      </c>
      <c r="B5" s="247" t="s">
        <v>119</v>
      </c>
      <c r="C5" s="247" t="s">
        <v>118</v>
      </c>
      <c r="D5" s="252" t="s">
        <v>117</v>
      </c>
      <c r="E5" s="253"/>
      <c r="F5" s="247" t="s">
        <v>116</v>
      </c>
      <c r="G5" s="247" t="s">
        <v>115</v>
      </c>
      <c r="H5" s="247" t="s">
        <v>114</v>
      </c>
    </row>
    <row r="6" spans="1:16" s="76" customFormat="1" ht="105" customHeight="1" x14ac:dyDescent="0.25">
      <c r="A6" s="248"/>
      <c r="B6" s="248"/>
      <c r="C6" s="248"/>
      <c r="D6" s="94" t="s">
        <v>113</v>
      </c>
      <c r="E6" s="94" t="s">
        <v>112</v>
      </c>
      <c r="F6" s="248"/>
      <c r="G6" s="248"/>
      <c r="H6" s="248"/>
    </row>
    <row r="7" spans="1:16" x14ac:dyDescent="0.25">
      <c r="A7" s="89">
        <v>1</v>
      </c>
      <c r="B7" s="92"/>
      <c r="C7" s="93"/>
      <c r="D7" s="90"/>
      <c r="E7" s="90"/>
      <c r="F7" s="90"/>
      <c r="G7" s="90"/>
      <c r="H7" s="90"/>
    </row>
    <row r="8" spans="1:16" x14ac:dyDescent="0.25">
      <c r="A8" s="89">
        <f>+A7+1</f>
        <v>2</v>
      </c>
      <c r="B8" s="92"/>
      <c r="C8" s="91"/>
      <c r="D8" s="90"/>
      <c r="E8" s="90"/>
      <c r="F8" s="90"/>
      <c r="G8" s="90"/>
      <c r="H8" s="90"/>
    </row>
    <row r="9" spans="1:16" x14ac:dyDescent="0.25">
      <c r="A9" s="89">
        <f>+A8+1</f>
        <v>3</v>
      </c>
      <c r="B9" s="92"/>
      <c r="C9" s="91"/>
      <c r="D9" s="90"/>
      <c r="E9" s="90"/>
      <c r="F9" s="90"/>
      <c r="G9" s="90"/>
      <c r="H9" s="90"/>
    </row>
    <row r="10" spans="1:16" x14ac:dyDescent="0.25">
      <c r="A10" s="89">
        <f>+A9+1</f>
        <v>4</v>
      </c>
      <c r="B10" s="88"/>
      <c r="C10" s="87"/>
      <c r="D10" s="86"/>
      <c r="E10" s="86"/>
      <c r="F10" s="86"/>
      <c r="G10" s="86"/>
      <c r="H10" s="86"/>
    </row>
    <row r="11" spans="1:16" x14ac:dyDescent="0.25">
      <c r="A11" s="89">
        <f>+A10+1</f>
        <v>5</v>
      </c>
      <c r="B11" s="88"/>
      <c r="C11" s="87"/>
      <c r="D11" s="86"/>
      <c r="E11" s="86"/>
      <c r="F11" s="86"/>
      <c r="G11" s="86"/>
      <c r="H11" s="86"/>
    </row>
    <row r="12" spans="1:16" x14ac:dyDescent="0.25">
      <c r="A12" s="89">
        <f>+A11+1</f>
        <v>6</v>
      </c>
      <c r="B12" s="88"/>
      <c r="C12" s="87"/>
      <c r="D12" s="86"/>
      <c r="E12" s="86"/>
      <c r="F12" s="86"/>
      <c r="G12" s="86"/>
      <c r="H12" s="86"/>
    </row>
    <row r="14" spans="1:16" ht="18.75" x14ac:dyDescent="0.25">
      <c r="A14" s="249" t="s">
        <v>111</v>
      </c>
      <c r="B14" s="249"/>
      <c r="C14" s="249"/>
      <c r="D14" s="249"/>
      <c r="E14" s="249"/>
      <c r="F14" s="249"/>
      <c r="G14" s="249"/>
      <c r="H14" s="249"/>
      <c r="I14" s="48"/>
      <c r="J14" s="48"/>
      <c r="K14" s="48"/>
      <c r="L14" s="48"/>
      <c r="M14" s="48"/>
      <c r="N14" s="48"/>
      <c r="O14" s="48"/>
      <c r="P14" s="48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K24"/>
  <sheetViews>
    <sheetView view="pageBreakPreview" zoomScale="60" zoomScaleNormal="100" workbookViewId="0">
      <selection activeCell="A3" sqref="A3"/>
    </sheetView>
  </sheetViews>
  <sheetFormatPr defaultColWidth="9.140625" defaultRowHeight="15" x14ac:dyDescent="0.25"/>
  <cols>
    <col min="1" max="1" width="9.140625" style="82"/>
    <col min="2" max="2" width="37.85546875" style="85" customWidth="1"/>
    <col min="3" max="3" width="14.140625" style="85" customWidth="1"/>
    <col min="4" max="4" width="14.5703125" style="84" customWidth="1"/>
    <col min="5" max="5" width="14.140625" style="84" customWidth="1"/>
    <col min="6" max="6" width="19.140625" style="47" customWidth="1"/>
    <col min="7" max="7" width="20.42578125" style="47" customWidth="1"/>
    <col min="8" max="8" width="16.42578125" style="47" customWidth="1"/>
    <col min="9" max="9" width="19.140625" style="47" customWidth="1"/>
    <col min="10" max="10" width="17.42578125" style="47" customWidth="1"/>
    <col min="11" max="11" width="16.140625" style="47" customWidth="1"/>
    <col min="12" max="16384" width="9.140625" style="47"/>
  </cols>
  <sheetData>
    <row r="1" spans="1:11" ht="73.5" customHeight="1" x14ac:dyDescent="0.25">
      <c r="H1" s="169" t="s">
        <v>122</v>
      </c>
      <c r="I1" s="170"/>
      <c r="J1" s="170"/>
      <c r="K1" s="170"/>
    </row>
    <row r="2" spans="1:11" ht="70.150000000000006" customHeight="1" x14ac:dyDescent="0.25">
      <c r="A2" s="251" t="s">
        <v>275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 x14ac:dyDescent="0.25">
      <c r="K3" s="95"/>
    </row>
    <row r="4" spans="1:11" s="83" customFormat="1" ht="33" customHeight="1" x14ac:dyDescent="0.25">
      <c r="A4" s="247" t="s">
        <v>14</v>
      </c>
      <c r="B4" s="247" t="s">
        <v>123</v>
      </c>
      <c r="C4" s="247" t="s">
        <v>124</v>
      </c>
      <c r="D4" s="247" t="s">
        <v>125</v>
      </c>
      <c r="E4" s="247" t="s">
        <v>126</v>
      </c>
      <c r="F4" s="252" t="s">
        <v>117</v>
      </c>
      <c r="G4" s="253"/>
      <c r="H4" s="247" t="s">
        <v>127</v>
      </c>
      <c r="I4" s="247" t="s">
        <v>115</v>
      </c>
      <c r="J4" s="247" t="s">
        <v>128</v>
      </c>
      <c r="K4" s="247" t="s">
        <v>129</v>
      </c>
    </row>
    <row r="5" spans="1:11" s="83" customFormat="1" ht="105.75" customHeight="1" x14ac:dyDescent="0.25">
      <c r="A5" s="248"/>
      <c r="B5" s="248"/>
      <c r="C5" s="248"/>
      <c r="D5" s="248"/>
      <c r="E5" s="248"/>
      <c r="F5" s="94" t="s">
        <v>130</v>
      </c>
      <c r="G5" s="94" t="s">
        <v>112</v>
      </c>
      <c r="H5" s="248"/>
      <c r="I5" s="248"/>
      <c r="J5" s="248"/>
      <c r="K5" s="248"/>
    </row>
    <row r="6" spans="1:11" s="123" customFormat="1" ht="67.5" customHeight="1" x14ac:dyDescent="0.25">
      <c r="A6" s="252" t="s">
        <v>187</v>
      </c>
      <c r="B6" s="254"/>
      <c r="C6" s="254"/>
      <c r="D6" s="254"/>
      <c r="E6" s="254"/>
      <c r="F6" s="254"/>
      <c r="G6" s="254"/>
      <c r="H6" s="254"/>
      <c r="I6" s="254"/>
      <c r="J6" s="254"/>
      <c r="K6" s="253"/>
    </row>
    <row r="7" spans="1:11" ht="19.5" customHeight="1" x14ac:dyDescent="0.25">
      <c r="A7" s="96" t="s">
        <v>131</v>
      </c>
      <c r="B7" s="97" t="s">
        <v>132</v>
      </c>
      <c r="C7" s="92"/>
      <c r="D7" s="93"/>
      <c r="E7" s="93"/>
      <c r="F7" s="90"/>
      <c r="G7" s="90"/>
      <c r="H7" s="90"/>
      <c r="I7" s="90"/>
      <c r="J7" s="90"/>
      <c r="K7" s="90"/>
    </row>
    <row r="8" spans="1:11" ht="19.5" customHeight="1" x14ac:dyDescent="0.25">
      <c r="A8" s="96"/>
      <c r="B8" s="97"/>
      <c r="C8" s="92"/>
      <c r="D8" s="93"/>
      <c r="E8" s="93"/>
      <c r="F8" s="90"/>
      <c r="G8" s="90"/>
      <c r="H8" s="90"/>
      <c r="I8" s="90"/>
      <c r="J8" s="90"/>
      <c r="K8" s="90"/>
    </row>
    <row r="9" spans="1:11" ht="19.5" customHeight="1" x14ac:dyDescent="0.25">
      <c r="A9" s="96"/>
      <c r="B9" s="97"/>
      <c r="C9" s="92"/>
      <c r="D9" s="93"/>
      <c r="E9" s="93"/>
      <c r="F9" s="90"/>
      <c r="G9" s="90"/>
      <c r="H9" s="90"/>
      <c r="I9" s="90"/>
      <c r="J9" s="90"/>
      <c r="K9" s="90"/>
    </row>
    <row r="10" spans="1:11" ht="19.5" customHeight="1" x14ac:dyDescent="0.25">
      <c r="A10" s="96" t="s">
        <v>133</v>
      </c>
      <c r="B10" s="97" t="s">
        <v>134</v>
      </c>
      <c r="C10" s="92"/>
      <c r="D10" s="93"/>
      <c r="E10" s="93"/>
      <c r="F10" s="90"/>
      <c r="G10" s="90"/>
      <c r="H10" s="90"/>
      <c r="I10" s="90"/>
      <c r="J10" s="90"/>
      <c r="K10" s="90"/>
    </row>
    <row r="11" spans="1:11" ht="19.5" customHeight="1" x14ac:dyDescent="0.25">
      <c r="A11" s="96"/>
      <c r="B11" s="97"/>
      <c r="C11" s="92"/>
      <c r="D11" s="93"/>
      <c r="E11" s="93"/>
      <c r="F11" s="90"/>
      <c r="G11" s="90"/>
      <c r="H11" s="90"/>
      <c r="I11" s="90"/>
      <c r="J11" s="90"/>
      <c r="K11" s="90"/>
    </row>
    <row r="12" spans="1:11" ht="19.5" customHeight="1" x14ac:dyDescent="0.25">
      <c r="A12" s="96"/>
      <c r="B12" s="97"/>
      <c r="C12" s="92"/>
      <c r="D12" s="93"/>
      <c r="E12" s="93"/>
      <c r="F12" s="90"/>
      <c r="G12" s="90"/>
      <c r="H12" s="90"/>
      <c r="I12" s="90"/>
      <c r="J12" s="90"/>
      <c r="K12" s="90"/>
    </row>
    <row r="13" spans="1:11" ht="19.5" customHeight="1" x14ac:dyDescent="0.25">
      <c r="A13" s="96" t="s">
        <v>135</v>
      </c>
      <c r="B13" s="97" t="s">
        <v>136</v>
      </c>
      <c r="C13" s="92"/>
      <c r="D13" s="93"/>
      <c r="E13" s="93"/>
      <c r="F13" s="90"/>
      <c r="G13" s="90"/>
      <c r="H13" s="90"/>
      <c r="I13" s="90"/>
      <c r="J13" s="90"/>
      <c r="K13" s="90"/>
    </row>
    <row r="14" spans="1:11" ht="19.5" customHeight="1" x14ac:dyDescent="0.25">
      <c r="A14" s="96"/>
      <c r="B14" s="97"/>
      <c r="C14" s="92"/>
      <c r="D14" s="93"/>
      <c r="E14" s="93"/>
      <c r="F14" s="90"/>
      <c r="G14" s="90"/>
      <c r="H14" s="90"/>
      <c r="I14" s="90"/>
      <c r="J14" s="90"/>
      <c r="K14" s="90"/>
    </row>
    <row r="15" spans="1:11" ht="19.5" customHeight="1" x14ac:dyDescent="0.25">
      <c r="A15" s="96"/>
      <c r="B15" s="97"/>
      <c r="C15" s="92"/>
      <c r="D15" s="93"/>
      <c r="E15" s="93"/>
      <c r="F15" s="90"/>
      <c r="G15" s="90"/>
      <c r="H15" s="90"/>
      <c r="I15" s="90"/>
      <c r="J15" s="90"/>
      <c r="K15" s="90"/>
    </row>
    <row r="16" spans="1:11" ht="30" customHeight="1" x14ac:dyDescent="0.25">
      <c r="A16" s="96" t="s">
        <v>137</v>
      </c>
      <c r="B16" s="97" t="s">
        <v>138</v>
      </c>
      <c r="C16" s="92"/>
      <c r="D16" s="93"/>
      <c r="E16" s="93"/>
      <c r="F16" s="90"/>
      <c r="G16" s="90"/>
      <c r="H16" s="90"/>
      <c r="I16" s="90"/>
      <c r="J16" s="90"/>
      <c r="K16" s="90"/>
    </row>
    <row r="17" spans="1:11" ht="19.5" customHeight="1" x14ac:dyDescent="0.25">
      <c r="A17" s="96"/>
      <c r="B17" s="97"/>
      <c r="C17" s="92"/>
      <c r="D17" s="93"/>
      <c r="E17" s="93"/>
      <c r="F17" s="90"/>
      <c r="G17" s="90"/>
      <c r="H17" s="90"/>
      <c r="I17" s="90"/>
      <c r="J17" s="90"/>
      <c r="K17" s="90"/>
    </row>
    <row r="18" spans="1:11" ht="19.5" customHeight="1" x14ac:dyDescent="0.25">
      <c r="A18" s="96"/>
      <c r="B18" s="97"/>
      <c r="C18" s="92"/>
      <c r="D18" s="93"/>
      <c r="E18" s="93"/>
      <c r="F18" s="90"/>
      <c r="G18" s="90"/>
      <c r="H18" s="90"/>
      <c r="I18" s="90"/>
      <c r="J18" s="90"/>
      <c r="K18" s="90"/>
    </row>
    <row r="19" spans="1:11" ht="19.5" customHeight="1" x14ac:dyDescent="0.25">
      <c r="A19" s="96" t="s">
        <v>139</v>
      </c>
      <c r="B19" s="97" t="s">
        <v>140</v>
      </c>
      <c r="C19" s="92"/>
      <c r="D19" s="93"/>
      <c r="E19" s="93"/>
      <c r="F19" s="90"/>
      <c r="G19" s="90"/>
      <c r="H19" s="90"/>
      <c r="I19" s="90"/>
      <c r="J19" s="90"/>
      <c r="K19" s="90"/>
    </row>
    <row r="20" spans="1:11" ht="19.5" customHeight="1" x14ac:dyDescent="0.25">
      <c r="A20" s="96"/>
      <c r="B20" s="97"/>
      <c r="C20" s="92"/>
      <c r="D20" s="93"/>
      <c r="E20" s="93"/>
      <c r="F20" s="90"/>
      <c r="G20" s="90"/>
      <c r="H20" s="90"/>
      <c r="I20" s="90"/>
      <c r="J20" s="90"/>
      <c r="K20" s="90"/>
    </row>
    <row r="21" spans="1:11" ht="19.5" customHeight="1" x14ac:dyDescent="0.25">
      <c r="A21" s="96"/>
      <c r="B21" s="97"/>
      <c r="C21" s="92"/>
      <c r="D21" s="93"/>
      <c r="E21" s="93"/>
      <c r="F21" s="90"/>
      <c r="G21" s="90"/>
      <c r="H21" s="90"/>
      <c r="I21" s="90"/>
      <c r="J21" s="90"/>
      <c r="K21" s="90"/>
    </row>
    <row r="22" spans="1:11" ht="19.5" customHeight="1" x14ac:dyDescent="0.25">
      <c r="A22" s="96" t="s">
        <v>141</v>
      </c>
      <c r="B22" s="97" t="s">
        <v>142</v>
      </c>
      <c r="C22" s="92"/>
      <c r="D22" s="93"/>
      <c r="E22" s="93"/>
      <c r="F22" s="90"/>
      <c r="G22" s="90"/>
      <c r="H22" s="90"/>
      <c r="I22" s="90"/>
      <c r="J22" s="90"/>
      <c r="K22" s="90"/>
    </row>
    <row r="23" spans="1:11" ht="19.5" customHeight="1" x14ac:dyDescent="0.25">
      <c r="A23" s="89"/>
      <c r="B23" s="97"/>
      <c r="C23" s="92"/>
      <c r="D23" s="93"/>
      <c r="E23" s="93"/>
      <c r="F23" s="90"/>
      <c r="G23" s="90"/>
      <c r="H23" s="90"/>
      <c r="I23" s="90"/>
      <c r="J23" s="90"/>
      <c r="K23" s="90"/>
    </row>
    <row r="24" spans="1:11" ht="19.5" customHeight="1" x14ac:dyDescent="0.25">
      <c r="A24" s="89"/>
      <c r="B24" s="92"/>
      <c r="C24" s="92"/>
      <c r="D24" s="91"/>
      <c r="E24" s="91"/>
      <c r="F24" s="90"/>
      <c r="G24" s="90"/>
      <c r="H24" s="90"/>
      <c r="I24" s="90"/>
      <c r="J24" s="90"/>
      <c r="K24" s="90"/>
    </row>
  </sheetData>
  <mergeCells count="13">
    <mergeCell ref="A6:K6"/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19685039370078741" right="0.19685039370078741" top="0.39370078740157483" bottom="0.19685039370078741" header="0.19685039370078741" footer="0.19685039370078741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47"/>
    <col min="2" max="2" width="18.140625" style="47" customWidth="1"/>
    <col min="3" max="3" width="34.140625" style="47" customWidth="1"/>
    <col min="4" max="4" width="22.85546875" style="47" customWidth="1"/>
    <col min="5" max="6" width="25.5703125" style="47" customWidth="1"/>
    <col min="7" max="16384" width="9.140625" style="47"/>
  </cols>
  <sheetData>
    <row r="1" spans="1:18" ht="77.25" customHeight="1" x14ac:dyDescent="0.25">
      <c r="E1" s="169" t="s">
        <v>143</v>
      </c>
      <c r="F1" s="170"/>
    </row>
    <row r="3" spans="1:18" ht="48" customHeight="1" x14ac:dyDescent="0.25">
      <c r="A3" s="255" t="s">
        <v>144</v>
      </c>
      <c r="B3" s="255"/>
      <c r="C3" s="255"/>
      <c r="D3" s="255"/>
      <c r="E3" s="255"/>
      <c r="F3" s="255"/>
      <c r="G3" s="98"/>
      <c r="H3" s="98"/>
      <c r="I3" s="98"/>
    </row>
    <row r="5" spans="1:18" ht="28.5" x14ac:dyDescent="0.25">
      <c r="A5" s="96" t="s">
        <v>14</v>
      </c>
      <c r="B5" s="96" t="s">
        <v>145</v>
      </c>
      <c r="C5" s="96" t="s">
        <v>146</v>
      </c>
      <c r="D5" s="96" t="s">
        <v>147</v>
      </c>
      <c r="E5" s="96" t="s">
        <v>148</v>
      </c>
      <c r="F5" s="96" t="s">
        <v>149</v>
      </c>
      <c r="G5" s="82"/>
      <c r="H5" s="82"/>
      <c r="I5" s="82"/>
      <c r="J5" s="99"/>
      <c r="K5" s="99"/>
      <c r="L5" s="99"/>
      <c r="M5" s="99"/>
      <c r="N5" s="99"/>
      <c r="O5" s="99"/>
      <c r="P5" s="99"/>
      <c r="Q5" s="99"/>
      <c r="R5" s="99"/>
    </row>
    <row r="6" spans="1:18" x14ac:dyDescent="0.25">
      <c r="A6" s="100"/>
      <c r="B6" s="100"/>
      <c r="C6" s="100"/>
      <c r="D6" s="86"/>
      <c r="E6" s="86"/>
      <c r="F6" s="86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18" x14ac:dyDescent="0.25">
      <c r="A7" s="100"/>
      <c r="B7" s="100"/>
      <c r="C7" s="100"/>
      <c r="D7" s="86"/>
      <c r="E7" s="86"/>
      <c r="F7" s="86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</row>
    <row r="8" spans="1:18" x14ac:dyDescent="0.25">
      <c r="A8" s="100"/>
      <c r="B8" s="100"/>
      <c r="C8" s="100"/>
      <c r="D8" s="86"/>
      <c r="E8" s="86"/>
      <c r="F8" s="86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</row>
    <row r="9" spans="1:18" x14ac:dyDescent="0.25">
      <c r="A9" s="100"/>
      <c r="B9" s="100"/>
      <c r="C9" s="100"/>
      <c r="D9" s="86"/>
      <c r="E9" s="86"/>
      <c r="F9" s="86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</row>
    <row r="10" spans="1:18" x14ac:dyDescent="0.25">
      <c r="A10" s="100"/>
      <c r="B10" s="100"/>
      <c r="C10" s="100"/>
      <c r="D10" s="86"/>
      <c r="E10" s="86"/>
      <c r="F10" s="86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</row>
    <row r="11" spans="1:18" x14ac:dyDescent="0.25">
      <c r="A11" s="100"/>
      <c r="B11" s="100"/>
      <c r="C11" s="100"/>
      <c r="D11" s="86"/>
      <c r="E11" s="86"/>
      <c r="F11" s="86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</row>
    <row r="12" spans="1:18" x14ac:dyDescent="0.25">
      <c r="A12" s="100"/>
      <c r="B12" s="100"/>
      <c r="C12" s="100"/>
      <c r="D12" s="86"/>
      <c r="E12" s="86"/>
      <c r="F12" s="86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</row>
    <row r="13" spans="1:18" x14ac:dyDescent="0.25">
      <c r="A13" s="100"/>
      <c r="B13" s="100"/>
      <c r="C13" s="100"/>
      <c r="D13" s="86"/>
      <c r="E13" s="86"/>
      <c r="F13" s="86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</row>
    <row r="14" spans="1:18" x14ac:dyDescent="0.25">
      <c r="A14" s="100"/>
      <c r="B14" s="100"/>
      <c r="C14" s="100"/>
      <c r="D14" s="86"/>
      <c r="E14" s="86"/>
      <c r="F14" s="86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</row>
    <row r="15" spans="1:18" x14ac:dyDescent="0.25"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</row>
    <row r="16" spans="1:18" x14ac:dyDescent="0.25"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</row>
    <row r="17" spans="4:18" x14ac:dyDescent="0.25"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spans="4:18" x14ac:dyDescent="0.25"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</row>
    <row r="19" spans="4:18" x14ac:dyDescent="0.25"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</row>
    <row r="20" spans="4:18" x14ac:dyDescent="0.25"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</row>
    <row r="21" spans="4:18" x14ac:dyDescent="0.25"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</row>
    <row r="22" spans="4:18" x14ac:dyDescent="0.25"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</row>
    <row r="23" spans="4:18" x14ac:dyDescent="0.25"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</row>
    <row r="24" spans="4:18" x14ac:dyDescent="0.25"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</row>
    <row r="25" spans="4:18" x14ac:dyDescent="0.25"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11</vt:i4>
      </vt:variant>
    </vt:vector>
  </HeadingPairs>
  <TitlesOfParts>
    <vt:vector size="27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'3-илова'!Область_печати</vt:lpstr>
      <vt:lpstr>'4-илова '!Область_печати</vt:lpstr>
      <vt:lpstr>'5-илова'!Область_печати</vt:lpstr>
      <vt:lpstr>'6-илова '!Область_печати</vt:lpstr>
      <vt:lpstr>'8-илова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Sunnat Urinov</cp:lastModifiedBy>
  <cp:lastPrinted>2023-04-25T09:31:01Z</cp:lastPrinted>
  <dcterms:created xsi:type="dcterms:W3CDTF">2020-01-15T07:42:43Z</dcterms:created>
  <dcterms:modified xsi:type="dcterms:W3CDTF">2024-10-25T14:13:56Z</dcterms:modified>
</cp:coreProperties>
</file>